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Смета+ Неучт. Строителей 50-А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<sst xmlns="http://schemas.openxmlformats.org/spreadsheetml/2006/main" count="174" uniqueCount="97">
  <si>
    <t>Смета строителей 50 а июль 4</t>
  </si>
  <si>
    <t xml:space="preserve">ЛОКАЛЬНАЯ СМЕТА № 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</si>
  <si>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</si>
  <si>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</si>
  <si>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</si>
  <si>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</si>
  <si>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</si>
  <si>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</si>
  <si>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</si>
  <si>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</si>
  <si>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</si>
  <si>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</si>
  <si>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</si>
  <si>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</si>
  <si>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</si>
  <si>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</si>
  <si>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</si>
  <si>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</si>
  <si>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>ФЕР01-01-036-01</t>
  </si>
  <si>
    <t>Планировка площадей бульдозерами мощностью 59 кВт (80л.с.)</t>
  </si>
  <si>
    <t>ЗП=0*1,15; ЭММ=23,33*1,25; ЗПм=5,13*1,25; ТЗТ=0*1,15; ТЗТм=0,38*1,25</t>
  </si>
  <si>
    <t xml:space="preserve">1000 м2 спланированной поверхности за 1 проход </t>
  </si>
  <si>
    <t xml:space="preserve">(0) </t>
  </si>
  <si>
    <t>ФЕР27-04-003-01</t>
  </si>
  <si>
    <t>Устройство оснований и покрытий из песчано-гравийных или щебеночно-песчаных смесей однослойных толщиной 12 см</t>
  </si>
  <si>
    <t>ЗП=386,99*1,15; ЭММ=2707,67*1,25; ЗПм=329,17*1,25; ТЗТ=46,18*1,15; ТЗТм=26,74*1,25</t>
  </si>
  <si>
    <t>1000 м2 основания или покрытия</t>
  </si>
  <si>
    <t>408-9181</t>
  </si>
  <si>
    <t>Песчано-гравийная смесь или щебеночно-песчаная смесь оптимального гранулометрического состава</t>
  </si>
  <si>
    <t>м3</t>
  </si>
  <si>
    <t>ФЕР27-06-020-05</t>
  </si>
  <si>
    <t>Устройство покрытия толщиной 4 см из горячих асфальтобетонных смесей</t>
  </si>
  <si>
    <t>ЗП=368,45*1,15; ЭММ=2386,22*1,25; ЗПм=262,54*1,25; ТЗТ=38,3*1,15; ТЗТм=19,08*1,25</t>
  </si>
  <si>
    <t>1000 м2 покрытия</t>
  </si>
  <si>
    <t>ФЕР27-06-021-05</t>
  </si>
  <si>
    <t>На каждые 0,5 см изменения толщины покрытия добавлять к расценке 27-06-020-05 к=4</t>
  </si>
  <si>
    <t>ЗП=0,87*1,15*4; ЭММ=2,92*1,25*4; ЗПм=0*1,25*4; Мат=6690,09*4; ТЗТ=0,09*1,15*4; ТЗТм=0*1,25*4</t>
  </si>
  <si>
    <t xml:space="preserve">оборудование </t>
  </si>
  <si>
    <t>ФЕР07-01-055-08 (прим)</t>
  </si>
  <si>
    <t>Устройство хоккейной коробки 20 х 40 м</t>
  </si>
  <si>
    <t>ЗП=8488,05*1,15; ЭММ=364,11*1,25; ЗПм=0,93*1,25; ТЗТ=855,65*1,15; ТЗТм=0,08*1,25</t>
  </si>
  <si>
    <t>100 шт.</t>
  </si>
  <si>
    <t xml:space="preserve">Хоккейная коробка (фанера ламинированная). </t>
  </si>
  <si>
    <t>шт.</t>
  </si>
  <si>
    <t>Устройство баскетбольных стоек</t>
  </si>
  <si>
    <t>Стойка баскетбольная со щитом и сеткой, оцинкованная</t>
  </si>
  <si>
    <t>Устрйоство хоккейных ворот</t>
  </si>
  <si>
    <t>Хоккейные ворота (без сетки)</t>
  </si>
  <si>
    <t>Сетка для хоккейных ворот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</si>
  <si>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</si>
  <si>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</si>
  <si>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</si>
  <si>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</si>
  <si>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</si>
  <si>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</si>
  <si>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неучтенным материалам</t>
  </si>
  <si>
    <t>ТЗР по неучтенным материалам 2%</t>
  </si>
  <si>
    <t>172950*0,02</t>
  </si>
  <si>
    <t>Итого по перевозке</t>
  </si>
  <si>
    <t>Итого по погрузке/разгрузке</t>
  </si>
  <si>
    <t>Итого</t>
  </si>
  <si>
    <t>&lt;Нет вида работ&gt; (6, 8, 10, 11)</t>
  </si>
  <si>
    <t>Накладные расходы</t>
  </si>
  <si>
    <t>(0+0)*0</t>
  </si>
  <si>
    <t>Сметная прибыль</t>
  </si>
  <si>
    <t>Автомобильные дороги. ремонт (2, 3, 4)</t>
  </si>
  <si>
    <t>(654,57+554,73)*1,42</t>
  </si>
  <si>
    <t>(654,57+554,73)*0,81</t>
  </si>
  <si>
    <t>Бетонные и железобетонные сборные конструкции в строительстве:промышленном . ремонт (5, 7, 9)</t>
  </si>
  <si>
    <t>(4294,96+0,51)*1,17</t>
  </si>
  <si>
    <t>(4294,96+0,51)*0,72</t>
  </si>
  <si>
    <t>Земляные работы, выполняемые:механизированным способом. ремонт (1)</t>
  </si>
  <si>
    <t>(0+4,81)*0,86</t>
  </si>
  <si>
    <t>(0+4,81)*0,43</t>
  </si>
  <si>
    <t>Итого Накладные расходы</t>
  </si>
  <si>
    <t>Итого Сметная прибыль</t>
  </si>
  <si>
    <t>Индекс СМР</t>
  </si>
  <si>
    <t>258898*(4,91-1)</t>
  </si>
  <si>
    <t>Временные здания и сооружения</t>
  </si>
  <si>
    <t>1271189*0</t>
  </si>
  <si>
    <t>Зимнее удорожание</t>
  </si>
  <si>
    <t>Непредвиденные расходы</t>
  </si>
  <si>
    <t>НДС</t>
  </si>
  <si>
    <t>1271189*0,18</t>
  </si>
  <si>
    <t>№2 &lt;Нет раздела&gt;</t>
  </si>
  <si>
    <t>СОСТАВИЛ</t>
  </si>
  <si>
    <t>ПРОВЕРИЛ</t>
  </si>
  <si>
    <t>"СОГЛАСОВАНО"</t>
  </si>
  <si>
    <t>"УТВЕРЖДАЮ"</t>
  </si>
  <si>
    <t>г. Иваново проспект Строителей д. 50-А</t>
  </si>
  <si>
    <t>главный инженер ОАО ГУОЖХ№1</t>
  </si>
  <si>
    <t>________________ О.Н. Кононова</t>
  </si>
  <si>
    <t>Ведомость по неучтённым материалам на демонтаж старого оборудования и установку детского игрового комплекса по адресу:</t>
  </si>
  <si>
    <t>_____________________О.Н. Кононова</t>
  </si>
  <si>
    <t>____________________________________</t>
  </si>
  <si>
    <t>на демонтаж старого оборудования и установку детского игрового комплекса по адресу:</t>
  </si>
  <si>
    <t xml:space="preserve"> г. Иваново проспект Строителей д. 50 "А"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</si>
</sst>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0000"/>
    <numFmt numFmtId="167" formatCode="#,##0.0"/>
    <numFmt numFmtId="168" formatCode="#,##0.0000000000000"/>
    <numFmt numFmtId="169" formatCode="#,##0.000000000000"/>
    <numFmt numFmtId="170" formatCode="#,##0.00000000000"/>
    <numFmt numFmtId="171" formatCode="#,##0.0000000000"/>
    <numFmt numFmtId="172" formatCode="#,##0.000000000"/>
    <numFmt numFmtId="173" formatCode="#,##0.00000000"/>
    <numFmt numFmtId="174" formatCode="#,##0.0000000"/>
    <numFmt numFmtId="175" formatCode="#,##0.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7" fillId="0" borderId="14" xfId="0" applyFont="1" applyBorder="1" applyAlignment="1">
      <alignment horizontal="center" vertical="top" wrapText="1"/>
    </xf>
    <xf numFmtId="3" fontId="17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17" fillId="0" borderId="16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4" fontId="17" fillId="0" borderId="11" xfId="0" applyNumberFormat="1" applyFont="1" applyBorder="1" applyAlignment="1">
      <alignment horizontal="center" vertical="top" wrapText="1"/>
    </xf>
    <xf numFmtId="167" fontId="17" fillId="0" borderId="11" xfId="0" applyNumberFormat="1" applyFont="1" applyBorder="1" applyAlignment="1">
      <alignment horizontal="center" vertical="top" wrapText="1"/>
    </xf>
    <xf numFmtId="3" fontId="18" fillId="0" borderId="17" xfId="0" applyNumberFormat="1" applyFont="1" applyBorder="1" applyAlignment="1">
      <alignment vertical="top" wrapText="1"/>
    </xf>
    <xf numFmtId="3" fontId="18" fillId="0" borderId="18" xfId="0" applyNumberFormat="1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167" fontId="18" fillId="0" borderId="19" xfId="0" applyNumberFormat="1" applyFont="1" applyBorder="1" applyAlignment="1">
      <alignment horizontal="center" vertical="top" wrapText="1"/>
    </xf>
    <xf numFmtId="167" fontId="18" fillId="0" borderId="14" xfId="0" applyNumberFormat="1" applyFont="1" applyBorder="1" applyAlignment="1">
      <alignment horizontal="center" vertical="top" wrapText="1"/>
    </xf>
    <xf numFmtId="167" fontId="18" fillId="0" borderId="20" xfId="0" applyNumberFormat="1" applyFont="1" applyBorder="1" applyAlignment="1">
      <alignment horizontal="center" vertical="top" wrapText="1"/>
    </xf>
    <xf numFmtId="167" fontId="18" fillId="0" borderId="15" xfId="0" applyNumberFormat="1" applyFont="1" applyBorder="1" applyAlignment="1">
      <alignment horizontal="center" vertical="top" wrapText="1"/>
    </xf>
    <xf numFmtId="167" fontId="17" fillId="0" borderId="15" xfId="0" applyNumberFormat="1" applyFont="1" applyBorder="1" applyAlignment="1">
      <alignment horizontal="center" vertical="top" wrapText="1"/>
    </xf>
    <xf numFmtId="167" fontId="17" fillId="0" borderId="19" xfId="0" applyNumberFormat="1" applyFont="1" applyBorder="1" applyAlignment="1">
      <alignment horizontal="center" vertical="top" wrapText="1"/>
    </xf>
    <xf numFmtId="167" fontId="17" fillId="0" borderId="14" xfId="0" applyNumberFormat="1" applyFont="1" applyBorder="1" applyAlignment="1">
      <alignment horizontal="center" vertical="top" wrapText="1"/>
    </xf>
    <xf numFmtId="167" fontId="17" fillId="0" borderId="2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7" fillId="0" borderId="19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2" fontId="17" fillId="0" borderId="20" xfId="0" applyNumberFormat="1" applyFont="1" applyBorder="1" applyAlignment="1">
      <alignment horizontal="center" vertical="top" wrapText="1"/>
    </xf>
    <xf numFmtId="4" fontId="17" fillId="0" borderId="15" xfId="0" applyNumberFormat="1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 vertical="top" wrapText="1"/>
    </xf>
    <xf numFmtId="4" fontId="17" fillId="0" borderId="14" xfId="0" applyNumberFormat="1" applyFont="1" applyBorder="1" applyAlignment="1">
      <alignment horizontal="center" vertical="top" wrapText="1"/>
    </xf>
    <xf numFmtId="4" fontId="17" fillId="0" borderId="20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4" fontId="17" fillId="0" borderId="19" xfId="0" applyNumberFormat="1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3" fontId="17" fillId="0" borderId="15" xfId="0" applyNumberFormat="1" applyFont="1" applyBorder="1" applyAlignment="1">
      <alignment horizontal="center" vertical="top" wrapText="1"/>
    </xf>
    <xf numFmtId="3" fontId="17" fillId="0" borderId="19" xfId="0" applyNumberFormat="1" applyFont="1" applyBorder="1" applyAlignment="1">
      <alignment horizontal="center" vertical="top" wrapText="1"/>
    </xf>
    <xf numFmtId="4" fontId="18" fillId="0" borderId="15" xfId="0" applyNumberFormat="1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horizontal="center" vertical="top" wrapText="1"/>
    </xf>
    <xf numFmtId="4" fontId="18" fillId="0" borderId="14" xfId="0" applyNumberFormat="1" applyFont="1" applyBorder="1" applyAlignment="1">
      <alignment horizontal="center" vertical="top" wrapText="1"/>
    </xf>
    <xf numFmtId="4" fontId="18" fillId="0" borderId="20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3" fontId="17" fillId="0" borderId="0" xfId="0" applyNumberFormat="1" applyFont="1" applyAlignment="1">
      <alignment horizontal="right" vertical="top" wrapText="1"/>
    </xf>
    <xf numFmtId="9" fontId="17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9" fontId="17" fillId="0" borderId="0" xfId="0" applyNumberFormat="1" applyFont="1" applyAlignment="1">
      <alignment horizontal="right" vertical="top" wrapText="1"/>
    </xf>
    <xf numFmtId="0" fontId="17" fillId="0" borderId="22" xfId="0" applyFont="1" applyBorder="1" applyAlignment="1">
      <alignment horizontal="left" vertical="top" wrapText="1"/>
    </xf>
    <xf numFmtId="4" fontId="17" fillId="0" borderId="22" xfId="0" applyNumberFormat="1" applyFont="1" applyBorder="1" applyAlignment="1">
      <alignment horizontal="right" vertical="top" wrapText="1"/>
    </xf>
    <xf numFmtId="0" fontId="17" fillId="0" borderId="22" xfId="0" applyFont="1" applyBorder="1" applyAlignment="1">
      <alignment horizontal="right" vertical="top" wrapText="1"/>
    </xf>
    <xf numFmtId="3" fontId="17" fillId="0" borderId="22" xfId="0" applyNumberFormat="1" applyFont="1" applyBorder="1" applyAlignment="1">
      <alignment horizontal="right" vertical="top" wrapText="1"/>
    </xf>
    <xf numFmtId="167" fontId="17" fillId="0" borderId="0" xfId="0" applyNumberFormat="1" applyFont="1" applyAlignment="1">
      <alignment horizontal="right" vertical="top" wrapText="1"/>
    </xf>
    <xf numFmtId="4" fontId="17" fillId="0" borderId="17" xfId="0" applyNumberFormat="1" applyFont="1" applyBorder="1" applyAlignment="1">
      <alignment horizontal="center" vertical="top" wrapText="1"/>
    </xf>
    <xf numFmtId="4" fontId="17" fillId="0" borderId="18" xfId="0" applyNumberFormat="1" applyFont="1" applyBorder="1" applyAlignment="1">
      <alignment horizontal="center" vertical="top" wrapText="1"/>
    </xf>
    <xf numFmtId="167" fontId="17" fillId="0" borderId="19" xfId="0" applyNumberFormat="1" applyFont="1" applyBorder="1" applyAlignment="1">
      <alignment horizontal="right" vertical="top" wrapText="1"/>
    </xf>
    <xf numFmtId="164" fontId="17" fillId="0" borderId="19" xfId="0" applyNumberFormat="1" applyFont="1" applyBorder="1" applyAlignment="1">
      <alignment horizontal="right" vertical="top" wrapText="1"/>
    </xf>
    <xf numFmtId="164" fontId="17" fillId="0" borderId="0" xfId="0" applyNumberFormat="1" applyFont="1" applyAlignment="1">
      <alignment horizontal="right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3" fontId="17" fillId="0" borderId="14" xfId="0" applyNumberFormat="1" applyFont="1" applyBorder="1" applyAlignment="1">
      <alignment horizontal="center" vertical="top" wrapText="1"/>
    </xf>
    <xf numFmtId="3" fontId="17" fillId="0" borderId="18" xfId="0" applyNumberFormat="1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top" wrapText="1"/>
    </xf>
    <xf numFmtId="164" fontId="17" fillId="0" borderId="28" xfId="0" applyNumberFormat="1" applyFont="1" applyBorder="1" applyAlignment="1">
      <alignment horizontal="center" vertical="top" wrapText="1"/>
    </xf>
    <xf numFmtId="164" fontId="17" fillId="0" borderId="30" xfId="0" applyNumberFormat="1" applyFont="1" applyBorder="1" applyAlignment="1">
      <alignment horizontal="center" vertical="top" wrapText="1"/>
    </xf>
    <xf numFmtId="167" fontId="17" fillId="0" borderId="10" xfId="0" applyNumberFormat="1" applyFont="1" applyBorder="1" applyAlignment="1">
      <alignment horizontal="center" vertical="top" wrapText="1"/>
    </xf>
    <xf numFmtId="167" fontId="17" fillId="0" borderId="28" xfId="0" applyNumberFormat="1" applyFont="1" applyBorder="1" applyAlignment="1">
      <alignment horizontal="center" vertical="top" wrapText="1"/>
    </xf>
    <xf numFmtId="167" fontId="17" fillId="0" borderId="3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17" fillId="0" borderId="28" xfId="0" applyNumberFormat="1" applyFont="1" applyBorder="1" applyAlignment="1">
      <alignment horizontal="center" vertical="top" wrapText="1"/>
    </xf>
    <xf numFmtId="4" fontId="17" fillId="0" borderId="30" xfId="0" applyNumberFormat="1" applyFont="1" applyBorder="1" applyAlignment="1">
      <alignment horizontal="center" vertical="top" wrapText="1"/>
    </xf>
    <xf numFmtId="166" fontId="17" fillId="0" borderId="10" xfId="0" applyNumberFormat="1" applyFont="1" applyBorder="1" applyAlignment="1">
      <alignment horizontal="center" vertical="top" wrapText="1"/>
    </xf>
    <xf numFmtId="166" fontId="17" fillId="0" borderId="30" xfId="0" applyNumberFormat="1" applyFont="1" applyBorder="1" applyAlignment="1">
      <alignment horizontal="center" vertical="top" wrapText="1"/>
    </xf>
    <xf numFmtId="165" fontId="17" fillId="0" borderId="10" xfId="0" applyNumberFormat="1" applyFont="1" applyBorder="1" applyAlignment="1">
      <alignment horizontal="center" vertical="top" wrapText="1"/>
    </xf>
    <xf numFmtId="165" fontId="17" fillId="0" borderId="30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 vertical="top" wrapText="1"/>
    </xf>
    <xf numFmtId="49" fontId="17" fillId="0" borderId="18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7" fontId="17" fillId="0" borderId="17" xfId="0" applyNumberFormat="1" applyFont="1" applyBorder="1" applyAlignment="1">
      <alignment horizontal="center" vertical="top" wrapText="1"/>
    </xf>
    <xf numFmtId="167" fontId="17" fillId="0" borderId="18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 wrapText="1"/>
    </xf>
    <xf numFmtId="3" fontId="17" fillId="0" borderId="30" xfId="0" applyNumberFormat="1" applyFont="1" applyBorder="1" applyAlignment="1">
      <alignment horizontal="center" vertical="top" wrapText="1"/>
    </xf>
    <xf numFmtId="3" fontId="17" fillId="0" borderId="28" xfId="0" applyNumberFormat="1" applyFont="1" applyBorder="1" applyAlignment="1">
      <alignment horizontal="center" vertical="top" wrapText="1"/>
    </xf>
    <xf numFmtId="165" fontId="17" fillId="0" borderId="28" xfId="0" applyNumberFormat="1" applyFont="1" applyBorder="1" applyAlignment="1">
      <alignment horizontal="center" vertical="top" wrapText="1"/>
    </xf>
    <xf numFmtId="3" fontId="17" fillId="0" borderId="20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20" xfId="0" applyNumberFormat="1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tabSelected="1" zoomScale="85" zoomScaleNormal="85" zoomScalePageLayoutView="0" workbookViewId="0" topLeftCell="A7">
      <selection activeCell="B28" sqref="B28:D29"/>
    </sheetView>
  </sheetViews>
  <sheetFormatPr defaultColWidth="9.140625" defaultRowHeight="15"/>
  <cols>
    <col min="1" max="1" width="5.140625" style="0" customWidth="1"/>
    <col min="2" max="2" width="1.421875" style="0" customWidth="1"/>
    <col min="3" max="3" width="11.421875" style="0" customWidth="1"/>
    <col min="4" max="4" width="3.140625" style="0" customWidth="1"/>
    <col min="5" max="5" width="22.421875" style="0" customWidth="1"/>
    <col min="6" max="6" width="11.8515625" style="0" customWidth="1"/>
    <col min="7" max="7" width="9.7109375" style="0" customWidth="1"/>
    <col min="8" max="8" width="1.57421875" style="0" customWidth="1"/>
    <col min="9" max="9" width="7.00390625" style="0" customWidth="1"/>
    <col min="10" max="10" width="3.57421875" style="0" customWidth="1"/>
    <col min="11" max="11" width="1.8515625" style="0" customWidth="1"/>
    <col min="12" max="12" width="9.00390625" style="0" customWidth="1"/>
    <col min="13" max="13" width="1.8515625" style="0" customWidth="1"/>
    <col min="14" max="14" width="3.421875" style="0" customWidth="1"/>
    <col min="15" max="15" width="6.28125" style="0" customWidth="1"/>
    <col min="16" max="16" width="1.8515625" style="0" customWidth="1"/>
    <col min="17" max="17" width="7.421875" style="0" customWidth="1"/>
    <col min="18" max="18" width="2.28125" style="0" customWidth="1"/>
    <col min="19" max="19" width="1.8515625" style="0" customWidth="1"/>
    <col min="20" max="20" width="3.421875" style="0" customWidth="1"/>
    <col min="21" max="21" width="4.421875" style="0" customWidth="1"/>
    <col min="22" max="22" width="2.57421875" style="0" customWidth="1"/>
    <col min="23" max="23" width="1.8515625" style="0" customWidth="1"/>
    <col min="24" max="24" width="9.00390625" style="0" customWidth="1"/>
    <col min="25" max="25" width="1.8515625" style="0" customWidth="1"/>
    <col min="26" max="26" width="3.421875" style="0" customWidth="1"/>
    <col min="27" max="27" width="6.28125" style="0" customWidth="1"/>
    <col min="28" max="28" width="1.8515625" style="0" customWidth="1"/>
    <col min="29" max="29" width="10.140625" style="0" customWidth="1"/>
  </cols>
  <sheetData>
    <row r="1" spans="1:29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2.75" customHeight="1">
      <c r="A2" s="33" t="s">
        <v>87</v>
      </c>
      <c r="B2" s="33"/>
      <c r="C2" s="33"/>
      <c r="D2" s="33"/>
      <c r="E2" s="3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4" t="s">
        <v>88</v>
      </c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customHeight="1">
      <c r="A3" s="135" t="s">
        <v>90</v>
      </c>
      <c r="B3" s="135"/>
      <c r="C3" s="135"/>
      <c r="D3" s="135"/>
      <c r="E3" s="13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35" t="s">
        <v>94</v>
      </c>
      <c r="W3" s="135"/>
      <c r="X3" s="135"/>
      <c r="Y3" s="135"/>
      <c r="Z3" s="135"/>
      <c r="AA3" s="135"/>
      <c r="AB3" s="135"/>
      <c r="AC3" s="135"/>
    </row>
    <row r="4" spans="1:29" ht="12.75" customHeight="1">
      <c r="A4" s="135" t="s">
        <v>93</v>
      </c>
      <c r="B4" s="135"/>
      <c r="C4" s="135"/>
      <c r="D4" s="135"/>
      <c r="E4" s="135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35" t="s">
        <v>94</v>
      </c>
      <c r="W4" s="135"/>
      <c r="X4" s="135"/>
      <c r="Y4" s="135"/>
      <c r="Z4" s="135"/>
      <c r="AA4" s="135"/>
      <c r="AB4" s="135"/>
      <c r="AC4" s="135"/>
    </row>
    <row r="5" spans="1:29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.75" customHeight="1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13.5" customHeight="1">
      <c r="A7" s="76" t="s">
        <v>95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18" customHeight="1" thickBot="1">
      <c r="A8" s="76" t="s">
        <v>96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ht="15" customHeight="1" thickBot="1">
      <c r="A9" s="132" t="s">
        <v>2</v>
      </c>
      <c r="B9" s="61" t="s">
        <v>3</v>
      </c>
      <c r="C9" s="62"/>
      <c r="D9" s="126"/>
      <c r="E9" s="132" t="s">
        <v>4</v>
      </c>
      <c r="F9" s="132" t="s">
        <v>5</v>
      </c>
      <c r="G9" s="67" t="s">
        <v>7</v>
      </c>
      <c r="H9" s="68"/>
      <c r="I9" s="68"/>
      <c r="J9" s="68"/>
      <c r="K9" s="68"/>
      <c r="L9" s="91"/>
      <c r="M9" s="67" t="s">
        <v>12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91"/>
      <c r="Y9" s="67" t="s">
        <v>13</v>
      </c>
      <c r="Z9" s="68"/>
      <c r="AA9" s="68"/>
      <c r="AB9" s="68"/>
      <c r="AC9" s="91"/>
    </row>
    <row r="10" spans="1:29" ht="27" customHeight="1" thickBot="1">
      <c r="A10" s="133"/>
      <c r="B10" s="63"/>
      <c r="C10" s="64"/>
      <c r="D10" s="131"/>
      <c r="E10" s="133"/>
      <c r="F10" s="134"/>
      <c r="G10" s="61" t="s">
        <v>8</v>
      </c>
      <c r="H10" s="126"/>
      <c r="I10" s="61" t="s">
        <v>10</v>
      </c>
      <c r="J10" s="126"/>
      <c r="K10" s="61" t="s">
        <v>16</v>
      </c>
      <c r="L10" s="126"/>
      <c r="M10" s="61" t="s">
        <v>8</v>
      </c>
      <c r="N10" s="62"/>
      <c r="O10" s="126"/>
      <c r="P10" s="61" t="s">
        <v>9</v>
      </c>
      <c r="Q10" s="62"/>
      <c r="R10" s="126"/>
      <c r="S10" s="61" t="s">
        <v>10</v>
      </c>
      <c r="T10" s="62"/>
      <c r="U10" s="62"/>
      <c r="V10" s="126"/>
      <c r="W10" s="61" t="s">
        <v>16</v>
      </c>
      <c r="X10" s="126"/>
      <c r="Y10" s="61" t="s">
        <v>14</v>
      </c>
      <c r="Z10" s="62"/>
      <c r="AA10" s="62"/>
      <c r="AB10" s="62"/>
      <c r="AC10" s="126"/>
    </row>
    <row r="11" spans="1:29" ht="12.75" customHeight="1" thickBot="1">
      <c r="A11" s="133"/>
      <c r="B11" s="63"/>
      <c r="C11" s="64"/>
      <c r="D11" s="131"/>
      <c r="E11" s="133"/>
      <c r="F11" s="132" t="s">
        <v>6</v>
      </c>
      <c r="G11" s="65"/>
      <c r="H11" s="127"/>
      <c r="I11" s="65"/>
      <c r="J11" s="127"/>
      <c r="K11" s="63"/>
      <c r="L11" s="131"/>
      <c r="M11" s="63"/>
      <c r="N11" s="64"/>
      <c r="O11" s="131"/>
      <c r="P11" s="63"/>
      <c r="Q11" s="64"/>
      <c r="R11" s="131"/>
      <c r="S11" s="65"/>
      <c r="T11" s="66"/>
      <c r="U11" s="66"/>
      <c r="V11" s="127"/>
      <c r="W11" s="63"/>
      <c r="X11" s="131"/>
      <c r="Y11" s="65"/>
      <c r="Z11" s="66"/>
      <c r="AA11" s="66"/>
      <c r="AB11" s="66"/>
      <c r="AC11" s="127"/>
    </row>
    <row r="12" spans="1:29" ht="14.25" customHeight="1" thickBot="1">
      <c r="A12" s="134"/>
      <c r="B12" s="65"/>
      <c r="C12" s="66"/>
      <c r="D12" s="127"/>
      <c r="E12" s="134"/>
      <c r="F12" s="134"/>
      <c r="G12" s="67" t="s">
        <v>9</v>
      </c>
      <c r="H12" s="91"/>
      <c r="I12" s="67" t="s">
        <v>11</v>
      </c>
      <c r="J12" s="91"/>
      <c r="K12" s="65"/>
      <c r="L12" s="127"/>
      <c r="M12" s="65"/>
      <c r="N12" s="66"/>
      <c r="O12" s="127"/>
      <c r="P12" s="65"/>
      <c r="Q12" s="66"/>
      <c r="R12" s="127"/>
      <c r="S12" s="67" t="s">
        <v>11</v>
      </c>
      <c r="T12" s="68"/>
      <c r="U12" s="68"/>
      <c r="V12" s="91"/>
      <c r="W12" s="65"/>
      <c r="X12" s="127"/>
      <c r="Y12" s="67" t="s">
        <v>15</v>
      </c>
      <c r="Z12" s="68"/>
      <c r="AA12" s="91"/>
      <c r="AB12" s="67" t="s">
        <v>8</v>
      </c>
      <c r="AC12" s="91"/>
    </row>
    <row r="13" spans="1:29" ht="15">
      <c r="A13" s="128" t="s">
        <v>17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30"/>
    </row>
    <row r="14" spans="1:29" ht="15">
      <c r="A14" s="3">
        <v>1</v>
      </c>
      <c r="B14" s="73">
        <v>2</v>
      </c>
      <c r="C14" s="74"/>
      <c r="D14" s="125"/>
      <c r="E14" s="3">
        <v>3</v>
      </c>
      <c r="F14" s="3">
        <v>4</v>
      </c>
      <c r="G14" s="73">
        <v>5</v>
      </c>
      <c r="H14" s="125"/>
      <c r="I14" s="73">
        <v>6</v>
      </c>
      <c r="J14" s="125"/>
      <c r="K14" s="73">
        <v>7</v>
      </c>
      <c r="L14" s="125"/>
      <c r="M14" s="73">
        <v>8</v>
      </c>
      <c r="N14" s="74"/>
      <c r="O14" s="125"/>
      <c r="P14" s="73">
        <v>9</v>
      </c>
      <c r="Q14" s="74"/>
      <c r="R14" s="125"/>
      <c r="S14" s="73">
        <v>10</v>
      </c>
      <c r="T14" s="74"/>
      <c r="U14" s="74"/>
      <c r="V14" s="125"/>
      <c r="W14" s="73">
        <v>11</v>
      </c>
      <c r="X14" s="125"/>
      <c r="Y14" s="73">
        <v>12</v>
      </c>
      <c r="Z14" s="74"/>
      <c r="AA14" s="125"/>
      <c r="AB14" s="73">
        <v>13</v>
      </c>
      <c r="AC14" s="125"/>
    </row>
    <row r="15" spans="1:29" ht="38.25">
      <c r="A15" s="51">
        <v>1</v>
      </c>
      <c r="B15" s="51" t="s">
        <v>18</v>
      </c>
      <c r="C15" s="52"/>
      <c r="D15" s="113"/>
      <c r="E15" s="4" t="s">
        <v>19</v>
      </c>
      <c r="F15" s="18">
        <v>0.75</v>
      </c>
      <c r="G15" s="97">
        <v>29.162499999999998</v>
      </c>
      <c r="H15" s="99"/>
      <c r="I15" s="97">
        <v>29.162499999999998</v>
      </c>
      <c r="J15" s="99"/>
      <c r="K15" s="55">
        <v>0</v>
      </c>
      <c r="L15" s="94"/>
      <c r="M15" s="39">
        <v>21.87</v>
      </c>
      <c r="N15" s="40"/>
      <c r="O15" s="86"/>
      <c r="P15" s="55">
        <v>0</v>
      </c>
      <c r="Q15" s="56"/>
      <c r="R15" s="94"/>
      <c r="S15" s="103">
        <v>21.87</v>
      </c>
      <c r="T15" s="104"/>
      <c r="U15" s="104"/>
      <c r="V15" s="105"/>
      <c r="W15" s="55">
        <v>0</v>
      </c>
      <c r="X15" s="94"/>
      <c r="Y15" s="116">
        <v>0</v>
      </c>
      <c r="Z15" s="118"/>
      <c r="AA15" s="117"/>
      <c r="AB15" s="116">
        <v>0</v>
      </c>
      <c r="AC15" s="117"/>
    </row>
    <row r="16" spans="1:29" ht="67.5" customHeight="1">
      <c r="A16" s="53"/>
      <c r="B16" s="110" t="s">
        <v>22</v>
      </c>
      <c r="C16" s="111"/>
      <c r="D16" s="112"/>
      <c r="E16" s="5" t="s">
        <v>20</v>
      </c>
      <c r="F16" s="3" t="s">
        <v>21</v>
      </c>
      <c r="G16" s="116">
        <v>0</v>
      </c>
      <c r="H16" s="117"/>
      <c r="I16" s="97">
        <v>6.4125</v>
      </c>
      <c r="J16" s="99"/>
      <c r="K16" s="95"/>
      <c r="L16" s="96"/>
      <c r="M16" s="41"/>
      <c r="N16" s="42"/>
      <c r="O16" s="87"/>
      <c r="P16" s="95"/>
      <c r="Q16" s="120"/>
      <c r="R16" s="96"/>
      <c r="S16" s="103">
        <v>4.81</v>
      </c>
      <c r="T16" s="104"/>
      <c r="U16" s="104"/>
      <c r="V16" s="105"/>
      <c r="W16" s="95"/>
      <c r="X16" s="96"/>
      <c r="Y16" s="108">
        <v>0.475</v>
      </c>
      <c r="Z16" s="119"/>
      <c r="AA16" s="109"/>
      <c r="AB16" s="106">
        <v>0.35625</v>
      </c>
      <c r="AC16" s="107"/>
    </row>
    <row r="17" spans="1:29" ht="54" customHeight="1">
      <c r="A17" s="51">
        <v>2</v>
      </c>
      <c r="B17" s="51" t="s">
        <v>23</v>
      </c>
      <c r="C17" s="52"/>
      <c r="D17" s="113"/>
      <c r="E17" s="4" t="s">
        <v>24</v>
      </c>
      <c r="F17" s="18">
        <v>0.75</v>
      </c>
      <c r="G17" s="108">
        <v>3855.246</v>
      </c>
      <c r="H17" s="109"/>
      <c r="I17" s="97">
        <v>3384.5875</v>
      </c>
      <c r="J17" s="99"/>
      <c r="K17" s="39">
        <v>25.61999999999989</v>
      </c>
      <c r="L17" s="86"/>
      <c r="M17" s="39">
        <v>2891.43</v>
      </c>
      <c r="N17" s="40"/>
      <c r="O17" s="86"/>
      <c r="P17" s="39">
        <v>333.78</v>
      </c>
      <c r="Q17" s="40"/>
      <c r="R17" s="86"/>
      <c r="S17" s="103">
        <v>2538.44</v>
      </c>
      <c r="T17" s="104"/>
      <c r="U17" s="104"/>
      <c r="V17" s="105"/>
      <c r="W17" s="39">
        <v>19.22</v>
      </c>
      <c r="X17" s="86"/>
      <c r="Y17" s="108">
        <v>53.10699999999999</v>
      </c>
      <c r="Z17" s="119"/>
      <c r="AA17" s="109"/>
      <c r="AB17" s="106">
        <v>39.83025</v>
      </c>
      <c r="AC17" s="107"/>
    </row>
    <row r="18" spans="1:29" ht="67.5" customHeight="1">
      <c r="A18" s="53"/>
      <c r="B18" s="110" t="s">
        <v>22</v>
      </c>
      <c r="C18" s="111"/>
      <c r="D18" s="112"/>
      <c r="E18" s="5" t="s">
        <v>25</v>
      </c>
      <c r="F18" s="3" t="s">
        <v>26</v>
      </c>
      <c r="G18" s="97">
        <v>445.0385</v>
      </c>
      <c r="H18" s="99"/>
      <c r="I18" s="97">
        <v>411.46250000000003</v>
      </c>
      <c r="J18" s="99"/>
      <c r="K18" s="41"/>
      <c r="L18" s="87"/>
      <c r="M18" s="41"/>
      <c r="N18" s="42"/>
      <c r="O18" s="87"/>
      <c r="P18" s="41"/>
      <c r="Q18" s="42"/>
      <c r="R18" s="87"/>
      <c r="S18" s="100">
        <v>308.6</v>
      </c>
      <c r="T18" s="101"/>
      <c r="U18" s="101"/>
      <c r="V18" s="102"/>
      <c r="W18" s="41"/>
      <c r="X18" s="87"/>
      <c r="Y18" s="108">
        <v>33.425</v>
      </c>
      <c r="Z18" s="119"/>
      <c r="AA18" s="109"/>
      <c r="AB18" s="106">
        <v>25.06875</v>
      </c>
      <c r="AC18" s="107"/>
    </row>
    <row r="19" spans="1:29" ht="36.75" customHeight="1">
      <c r="A19" s="51">
        <v>2.1</v>
      </c>
      <c r="B19" s="51" t="s">
        <v>27</v>
      </c>
      <c r="C19" s="52"/>
      <c r="D19" s="52"/>
      <c r="E19" s="43" t="s">
        <v>28</v>
      </c>
      <c r="F19" s="9">
        <v>90</v>
      </c>
      <c r="G19" s="43"/>
      <c r="H19" s="44"/>
      <c r="I19" s="121">
        <v>120</v>
      </c>
      <c r="J19" s="122"/>
      <c r="K19" s="55">
        <v>60</v>
      </c>
      <c r="L19" s="94"/>
      <c r="M19" s="51"/>
      <c r="N19" s="52"/>
      <c r="O19" s="52"/>
      <c r="P19" s="43"/>
      <c r="Q19" s="44"/>
      <c r="R19" s="44"/>
      <c r="S19" s="44"/>
      <c r="T19" s="44"/>
      <c r="U19" s="44"/>
      <c r="V19" s="44"/>
      <c r="W19" s="55">
        <v>5400</v>
      </c>
      <c r="X19" s="94"/>
      <c r="Y19" s="43"/>
      <c r="Z19" s="44"/>
      <c r="AA19" s="44"/>
      <c r="AB19" s="44"/>
      <c r="AC19" s="92"/>
    </row>
    <row r="20" spans="1:29" ht="60" customHeight="1">
      <c r="A20" s="53"/>
      <c r="B20" s="53"/>
      <c r="C20" s="54"/>
      <c r="D20" s="54"/>
      <c r="E20" s="45"/>
      <c r="F20" s="8" t="s">
        <v>29</v>
      </c>
      <c r="G20" s="45"/>
      <c r="H20" s="46"/>
      <c r="I20" s="123"/>
      <c r="J20" s="124"/>
      <c r="K20" s="95"/>
      <c r="L20" s="96"/>
      <c r="M20" s="53"/>
      <c r="N20" s="54"/>
      <c r="O20" s="54"/>
      <c r="P20" s="45"/>
      <c r="Q20" s="46"/>
      <c r="R20" s="46"/>
      <c r="S20" s="46"/>
      <c r="T20" s="46"/>
      <c r="U20" s="46"/>
      <c r="V20" s="46"/>
      <c r="W20" s="95"/>
      <c r="X20" s="96"/>
      <c r="Y20" s="45"/>
      <c r="Z20" s="46"/>
      <c r="AA20" s="46"/>
      <c r="AB20" s="46"/>
      <c r="AC20" s="93"/>
    </row>
    <row r="21" spans="1:29" ht="48" customHeight="1">
      <c r="A21" s="51">
        <v>3</v>
      </c>
      <c r="B21" s="51" t="s">
        <v>30</v>
      </c>
      <c r="C21" s="52"/>
      <c r="D21" s="113"/>
      <c r="E21" s="4" t="s">
        <v>31</v>
      </c>
      <c r="F21" s="18">
        <v>0.75</v>
      </c>
      <c r="G21" s="97">
        <v>56985.2025</v>
      </c>
      <c r="H21" s="99"/>
      <c r="I21" s="108">
        <v>2982.7749999999996</v>
      </c>
      <c r="J21" s="109"/>
      <c r="K21" s="39">
        <v>53578.71</v>
      </c>
      <c r="L21" s="86"/>
      <c r="M21" s="27">
        <v>42738.9</v>
      </c>
      <c r="N21" s="28"/>
      <c r="O21" s="114"/>
      <c r="P21" s="39">
        <v>317.79</v>
      </c>
      <c r="Q21" s="40"/>
      <c r="R21" s="86"/>
      <c r="S21" s="103">
        <v>2237.08</v>
      </c>
      <c r="T21" s="104"/>
      <c r="U21" s="104"/>
      <c r="V21" s="105"/>
      <c r="W21" s="39">
        <v>40184.03</v>
      </c>
      <c r="X21" s="86"/>
      <c r="Y21" s="108">
        <v>44.044999999999995</v>
      </c>
      <c r="Z21" s="119"/>
      <c r="AA21" s="109"/>
      <c r="AB21" s="106">
        <v>33.03375</v>
      </c>
      <c r="AC21" s="107"/>
    </row>
    <row r="22" spans="1:29" ht="72" customHeight="1">
      <c r="A22" s="53"/>
      <c r="B22" s="110" t="s">
        <v>22</v>
      </c>
      <c r="C22" s="111"/>
      <c r="D22" s="112"/>
      <c r="E22" s="5" t="s">
        <v>32</v>
      </c>
      <c r="F22" s="3" t="s">
        <v>33</v>
      </c>
      <c r="G22" s="97">
        <v>423.7175</v>
      </c>
      <c r="H22" s="99"/>
      <c r="I22" s="108">
        <v>328.175</v>
      </c>
      <c r="J22" s="109"/>
      <c r="K22" s="41"/>
      <c r="L22" s="87"/>
      <c r="M22" s="29"/>
      <c r="N22" s="30"/>
      <c r="O22" s="115"/>
      <c r="P22" s="41"/>
      <c r="Q22" s="42"/>
      <c r="R22" s="87"/>
      <c r="S22" s="103">
        <v>246.13</v>
      </c>
      <c r="T22" s="104"/>
      <c r="U22" s="104"/>
      <c r="V22" s="105"/>
      <c r="W22" s="41"/>
      <c r="X22" s="87"/>
      <c r="Y22" s="103">
        <v>23.849999999999998</v>
      </c>
      <c r="Z22" s="104"/>
      <c r="AA22" s="105"/>
      <c r="AB22" s="97">
        <v>17.8875</v>
      </c>
      <c r="AC22" s="99"/>
    </row>
    <row r="23" spans="1:29" ht="57" customHeight="1">
      <c r="A23" s="51">
        <v>4</v>
      </c>
      <c r="B23" s="51" t="s">
        <v>34</v>
      </c>
      <c r="C23" s="52"/>
      <c r="D23" s="113"/>
      <c r="E23" s="4" t="s">
        <v>35</v>
      </c>
      <c r="F23" s="18">
        <v>0.75</v>
      </c>
      <c r="G23" s="108">
        <v>26778.962</v>
      </c>
      <c r="H23" s="109"/>
      <c r="I23" s="100">
        <v>14.6</v>
      </c>
      <c r="J23" s="102"/>
      <c r="K23" s="39">
        <v>26760.36</v>
      </c>
      <c r="L23" s="86"/>
      <c r="M23" s="39">
        <v>20084.22</v>
      </c>
      <c r="N23" s="40"/>
      <c r="O23" s="86"/>
      <c r="P23" s="55">
        <v>3</v>
      </c>
      <c r="Q23" s="56"/>
      <c r="R23" s="94"/>
      <c r="S23" s="103">
        <v>10.95</v>
      </c>
      <c r="T23" s="104"/>
      <c r="U23" s="104"/>
      <c r="V23" s="105"/>
      <c r="W23" s="39">
        <v>20070.27</v>
      </c>
      <c r="X23" s="86"/>
      <c r="Y23" s="108">
        <v>0.414</v>
      </c>
      <c r="Z23" s="119"/>
      <c r="AA23" s="109"/>
      <c r="AB23" s="97">
        <v>0.3105</v>
      </c>
      <c r="AC23" s="99"/>
    </row>
    <row r="24" spans="1:29" ht="84" customHeight="1">
      <c r="A24" s="53"/>
      <c r="B24" s="110" t="s">
        <v>22</v>
      </c>
      <c r="C24" s="111"/>
      <c r="D24" s="112"/>
      <c r="E24" s="5" t="s">
        <v>36</v>
      </c>
      <c r="F24" s="3" t="s">
        <v>33</v>
      </c>
      <c r="G24" s="108">
        <v>4.002</v>
      </c>
      <c r="H24" s="109"/>
      <c r="I24" s="116">
        <v>0</v>
      </c>
      <c r="J24" s="117"/>
      <c r="K24" s="41"/>
      <c r="L24" s="87"/>
      <c r="M24" s="41"/>
      <c r="N24" s="42"/>
      <c r="O24" s="87"/>
      <c r="P24" s="95"/>
      <c r="Q24" s="120"/>
      <c r="R24" s="96"/>
      <c r="S24" s="116">
        <v>0</v>
      </c>
      <c r="T24" s="118"/>
      <c r="U24" s="118"/>
      <c r="V24" s="117"/>
      <c r="W24" s="41"/>
      <c r="X24" s="87"/>
      <c r="Y24" s="116">
        <v>0</v>
      </c>
      <c r="Z24" s="118"/>
      <c r="AA24" s="117"/>
      <c r="AB24" s="116">
        <v>0</v>
      </c>
      <c r="AC24" s="117"/>
    </row>
    <row r="25" spans="1:29" ht="1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27" customHeight="1">
      <c r="A26" s="51">
        <v>5</v>
      </c>
      <c r="B26" s="51" t="s">
        <v>38</v>
      </c>
      <c r="C26" s="52"/>
      <c r="D26" s="113"/>
      <c r="E26" s="4" t="s">
        <v>39</v>
      </c>
      <c r="F26" s="19">
        <v>0.4</v>
      </c>
      <c r="G26" s="108">
        <v>13476.675</v>
      </c>
      <c r="H26" s="109"/>
      <c r="I26" s="97">
        <v>455.13750000000005</v>
      </c>
      <c r="J26" s="99"/>
      <c r="K26" s="39">
        <v>3260.28</v>
      </c>
      <c r="L26" s="86"/>
      <c r="M26" s="39">
        <v>5390.67</v>
      </c>
      <c r="N26" s="40"/>
      <c r="O26" s="86"/>
      <c r="P26" s="27">
        <v>3904.5</v>
      </c>
      <c r="Q26" s="28"/>
      <c r="R26" s="114"/>
      <c r="S26" s="103">
        <v>182.06</v>
      </c>
      <c r="T26" s="104"/>
      <c r="U26" s="104"/>
      <c r="V26" s="105"/>
      <c r="W26" s="39">
        <v>1304.11</v>
      </c>
      <c r="X26" s="86"/>
      <c r="Y26" s="97">
        <v>983.9975</v>
      </c>
      <c r="Z26" s="98"/>
      <c r="AA26" s="99"/>
      <c r="AB26" s="108">
        <v>393.599</v>
      </c>
      <c r="AC26" s="109"/>
    </row>
    <row r="27" spans="1:29" ht="13.5" customHeight="1">
      <c r="A27" s="53"/>
      <c r="B27" s="110" t="s">
        <v>22</v>
      </c>
      <c r="C27" s="111"/>
      <c r="D27" s="112"/>
      <c r="E27" s="5" t="s">
        <v>40</v>
      </c>
      <c r="F27" s="3" t="s">
        <v>41</v>
      </c>
      <c r="G27" s="97">
        <v>9761.257499999998</v>
      </c>
      <c r="H27" s="99"/>
      <c r="I27" s="97">
        <v>1.1625</v>
      </c>
      <c r="J27" s="99"/>
      <c r="K27" s="41"/>
      <c r="L27" s="87"/>
      <c r="M27" s="41"/>
      <c r="N27" s="42"/>
      <c r="O27" s="87"/>
      <c r="P27" s="29"/>
      <c r="Q27" s="30"/>
      <c r="R27" s="115"/>
      <c r="S27" s="103">
        <v>0.47</v>
      </c>
      <c r="T27" s="104"/>
      <c r="U27" s="104"/>
      <c r="V27" s="105"/>
      <c r="W27" s="41"/>
      <c r="X27" s="87"/>
      <c r="Y27" s="100">
        <v>0.1</v>
      </c>
      <c r="Z27" s="101"/>
      <c r="AA27" s="102"/>
      <c r="AB27" s="103">
        <v>0.04</v>
      </c>
      <c r="AC27" s="105"/>
    </row>
    <row r="28" spans="1:29" ht="28.5" customHeight="1">
      <c r="A28" s="51">
        <v>6</v>
      </c>
      <c r="B28" s="51"/>
      <c r="C28" s="52"/>
      <c r="D28" s="52"/>
      <c r="E28" s="10" t="s">
        <v>42</v>
      </c>
      <c r="F28" s="9">
        <v>1</v>
      </c>
      <c r="G28" s="43"/>
      <c r="H28" s="44"/>
      <c r="I28" s="55">
        <v>0</v>
      </c>
      <c r="J28" s="94"/>
      <c r="K28" s="27">
        <v>163629.5</v>
      </c>
      <c r="L28" s="114"/>
      <c r="M28" s="51"/>
      <c r="N28" s="52"/>
      <c r="O28" s="52"/>
      <c r="P28" s="43"/>
      <c r="Q28" s="44"/>
      <c r="R28" s="44"/>
      <c r="S28" s="44"/>
      <c r="T28" s="44"/>
      <c r="U28" s="44"/>
      <c r="V28" s="44"/>
      <c r="W28" s="27">
        <v>163629.5</v>
      </c>
      <c r="X28" s="114"/>
      <c r="Y28" s="43"/>
      <c r="Z28" s="44"/>
      <c r="AA28" s="44"/>
      <c r="AB28" s="44"/>
      <c r="AC28" s="92"/>
    </row>
    <row r="29" spans="1:29" ht="60" customHeight="1">
      <c r="A29" s="53"/>
      <c r="B29" s="53"/>
      <c r="C29" s="54"/>
      <c r="D29" s="54"/>
      <c r="E29" s="11"/>
      <c r="F29" s="8" t="s">
        <v>43</v>
      </c>
      <c r="G29" s="45"/>
      <c r="H29" s="46"/>
      <c r="I29" s="95"/>
      <c r="J29" s="96"/>
      <c r="K29" s="29"/>
      <c r="L29" s="115"/>
      <c r="M29" s="53"/>
      <c r="N29" s="54"/>
      <c r="O29" s="54"/>
      <c r="P29" s="45"/>
      <c r="Q29" s="46"/>
      <c r="R29" s="46"/>
      <c r="S29" s="46"/>
      <c r="T29" s="46"/>
      <c r="U29" s="46"/>
      <c r="V29" s="46"/>
      <c r="W29" s="29"/>
      <c r="X29" s="115"/>
      <c r="Y29" s="45"/>
      <c r="Z29" s="46"/>
      <c r="AA29" s="46"/>
      <c r="AB29" s="46"/>
      <c r="AC29" s="93"/>
    </row>
    <row r="30" spans="1:29" ht="27.75" customHeight="1">
      <c r="A30" s="51">
        <v>7</v>
      </c>
      <c r="B30" s="51" t="s">
        <v>38</v>
      </c>
      <c r="C30" s="52"/>
      <c r="D30" s="113"/>
      <c r="E30" s="4" t="s">
        <v>44</v>
      </c>
      <c r="F30" s="18">
        <v>0.02</v>
      </c>
      <c r="G30" s="108">
        <v>13476.675</v>
      </c>
      <c r="H30" s="109"/>
      <c r="I30" s="97">
        <v>455.13750000000005</v>
      </c>
      <c r="J30" s="99"/>
      <c r="K30" s="39">
        <v>3260.28</v>
      </c>
      <c r="L30" s="86"/>
      <c r="M30" s="39">
        <v>269.53</v>
      </c>
      <c r="N30" s="40"/>
      <c r="O30" s="86"/>
      <c r="P30" s="39">
        <v>195.23</v>
      </c>
      <c r="Q30" s="40"/>
      <c r="R30" s="86"/>
      <c r="S30" s="100">
        <v>9.1</v>
      </c>
      <c r="T30" s="101"/>
      <c r="U30" s="101"/>
      <c r="V30" s="102"/>
      <c r="W30" s="39">
        <v>65.21</v>
      </c>
      <c r="X30" s="86"/>
      <c r="Y30" s="97">
        <v>983.9975</v>
      </c>
      <c r="Z30" s="98"/>
      <c r="AA30" s="99"/>
      <c r="AB30" s="106">
        <v>19.67995</v>
      </c>
      <c r="AC30" s="107"/>
    </row>
    <row r="31" spans="1:29" ht="13.5" customHeight="1">
      <c r="A31" s="53"/>
      <c r="B31" s="110" t="s">
        <v>22</v>
      </c>
      <c r="C31" s="111"/>
      <c r="D31" s="112"/>
      <c r="E31" s="5" t="s">
        <v>40</v>
      </c>
      <c r="F31" s="3" t="s">
        <v>41</v>
      </c>
      <c r="G31" s="97">
        <v>9761.257499999998</v>
      </c>
      <c r="H31" s="99"/>
      <c r="I31" s="97">
        <v>1.1625</v>
      </c>
      <c r="J31" s="99"/>
      <c r="K31" s="41"/>
      <c r="L31" s="87"/>
      <c r="M31" s="41"/>
      <c r="N31" s="42"/>
      <c r="O31" s="87"/>
      <c r="P31" s="41"/>
      <c r="Q31" s="42"/>
      <c r="R31" s="87"/>
      <c r="S31" s="103">
        <v>0.02</v>
      </c>
      <c r="T31" s="104"/>
      <c r="U31" s="104"/>
      <c r="V31" s="105"/>
      <c r="W31" s="41"/>
      <c r="X31" s="87"/>
      <c r="Y31" s="100">
        <v>0.1</v>
      </c>
      <c r="Z31" s="101"/>
      <c r="AA31" s="102"/>
      <c r="AB31" s="108">
        <v>0.002</v>
      </c>
      <c r="AC31" s="109"/>
    </row>
    <row r="32" spans="1:29" ht="24.75" customHeight="1">
      <c r="A32" s="51">
        <v>8</v>
      </c>
      <c r="B32" s="51"/>
      <c r="C32" s="52"/>
      <c r="D32" s="52"/>
      <c r="E32" s="10" t="s">
        <v>45</v>
      </c>
      <c r="F32" s="9">
        <v>1</v>
      </c>
      <c r="G32" s="43"/>
      <c r="H32" s="44"/>
      <c r="I32" s="55">
        <v>0</v>
      </c>
      <c r="J32" s="94"/>
      <c r="K32" s="27">
        <v>2254.3</v>
      </c>
      <c r="L32" s="114"/>
      <c r="M32" s="51"/>
      <c r="N32" s="52"/>
      <c r="O32" s="52"/>
      <c r="P32" s="43"/>
      <c r="Q32" s="44"/>
      <c r="R32" s="44"/>
      <c r="S32" s="44"/>
      <c r="T32" s="44"/>
      <c r="U32" s="44"/>
      <c r="V32" s="44"/>
      <c r="W32" s="27">
        <v>2254.3</v>
      </c>
      <c r="X32" s="114"/>
      <c r="Y32" s="43"/>
      <c r="Z32" s="44"/>
      <c r="AA32" s="44"/>
      <c r="AB32" s="44"/>
      <c r="AC32" s="92"/>
    </row>
    <row r="33" spans="1:29" ht="60" customHeight="1">
      <c r="A33" s="53"/>
      <c r="B33" s="53"/>
      <c r="C33" s="54"/>
      <c r="D33" s="54"/>
      <c r="E33" s="11"/>
      <c r="F33" s="8" t="s">
        <v>43</v>
      </c>
      <c r="G33" s="45"/>
      <c r="H33" s="46"/>
      <c r="I33" s="95"/>
      <c r="J33" s="96"/>
      <c r="K33" s="29"/>
      <c r="L33" s="115"/>
      <c r="M33" s="53"/>
      <c r="N33" s="54"/>
      <c r="O33" s="54"/>
      <c r="P33" s="45"/>
      <c r="Q33" s="46"/>
      <c r="R33" s="46"/>
      <c r="S33" s="46"/>
      <c r="T33" s="46"/>
      <c r="U33" s="46"/>
      <c r="V33" s="46"/>
      <c r="W33" s="29"/>
      <c r="X33" s="115"/>
      <c r="Y33" s="45"/>
      <c r="Z33" s="46"/>
      <c r="AA33" s="46"/>
      <c r="AB33" s="46"/>
      <c r="AC33" s="93"/>
    </row>
    <row r="34" spans="1:29" ht="28.5" customHeight="1">
      <c r="A34" s="51">
        <v>9</v>
      </c>
      <c r="B34" s="51" t="s">
        <v>38</v>
      </c>
      <c r="C34" s="52"/>
      <c r="D34" s="113"/>
      <c r="E34" s="4" t="s">
        <v>46</v>
      </c>
      <c r="F34" s="18">
        <v>0.02</v>
      </c>
      <c r="G34" s="108">
        <v>13476.675</v>
      </c>
      <c r="H34" s="109"/>
      <c r="I34" s="97">
        <v>455.13750000000005</v>
      </c>
      <c r="J34" s="99"/>
      <c r="K34" s="39">
        <v>3260.28</v>
      </c>
      <c r="L34" s="86"/>
      <c r="M34" s="39">
        <v>269.53</v>
      </c>
      <c r="N34" s="40"/>
      <c r="O34" s="86"/>
      <c r="P34" s="39">
        <v>195.23</v>
      </c>
      <c r="Q34" s="40"/>
      <c r="R34" s="86"/>
      <c r="S34" s="100">
        <v>9.1</v>
      </c>
      <c r="T34" s="101"/>
      <c r="U34" s="101"/>
      <c r="V34" s="102"/>
      <c r="W34" s="39">
        <v>65.21</v>
      </c>
      <c r="X34" s="86"/>
      <c r="Y34" s="97">
        <v>983.9975</v>
      </c>
      <c r="Z34" s="98"/>
      <c r="AA34" s="99"/>
      <c r="AB34" s="106">
        <v>19.67995</v>
      </c>
      <c r="AC34" s="107"/>
    </row>
    <row r="35" spans="1:29" ht="13.5" customHeight="1">
      <c r="A35" s="53"/>
      <c r="B35" s="110" t="s">
        <v>22</v>
      </c>
      <c r="C35" s="111"/>
      <c r="D35" s="112"/>
      <c r="E35" s="5" t="s">
        <v>40</v>
      </c>
      <c r="F35" s="3" t="s">
        <v>41</v>
      </c>
      <c r="G35" s="97">
        <v>9761.257499999998</v>
      </c>
      <c r="H35" s="99"/>
      <c r="I35" s="97">
        <v>1.1625</v>
      </c>
      <c r="J35" s="99"/>
      <c r="K35" s="41"/>
      <c r="L35" s="87"/>
      <c r="M35" s="41"/>
      <c r="N35" s="42"/>
      <c r="O35" s="87"/>
      <c r="P35" s="41"/>
      <c r="Q35" s="42"/>
      <c r="R35" s="87"/>
      <c r="S35" s="103">
        <v>0.02</v>
      </c>
      <c r="T35" s="104"/>
      <c r="U35" s="104"/>
      <c r="V35" s="105"/>
      <c r="W35" s="41"/>
      <c r="X35" s="87"/>
      <c r="Y35" s="100">
        <v>0.1</v>
      </c>
      <c r="Z35" s="101"/>
      <c r="AA35" s="102"/>
      <c r="AB35" s="108">
        <v>0.002</v>
      </c>
      <c r="AC35" s="109"/>
    </row>
    <row r="36" spans="1:29" ht="12.75" customHeight="1">
      <c r="A36" s="51">
        <v>10</v>
      </c>
      <c r="B36" s="51"/>
      <c r="C36" s="52"/>
      <c r="D36" s="52"/>
      <c r="E36" s="10" t="s">
        <v>47</v>
      </c>
      <c r="F36" s="9">
        <v>1</v>
      </c>
      <c r="G36" s="43"/>
      <c r="H36" s="44"/>
      <c r="I36" s="55">
        <v>0</v>
      </c>
      <c r="J36" s="94"/>
      <c r="K36" s="39">
        <v>1433.77</v>
      </c>
      <c r="L36" s="86"/>
      <c r="M36" s="51"/>
      <c r="N36" s="52"/>
      <c r="O36" s="52"/>
      <c r="P36" s="43"/>
      <c r="Q36" s="44"/>
      <c r="R36" s="44"/>
      <c r="S36" s="44"/>
      <c r="T36" s="44"/>
      <c r="U36" s="44"/>
      <c r="V36" s="44"/>
      <c r="W36" s="39">
        <v>1433.77</v>
      </c>
      <c r="X36" s="86"/>
      <c r="Y36" s="43"/>
      <c r="Z36" s="44"/>
      <c r="AA36" s="44"/>
      <c r="AB36" s="44"/>
      <c r="AC36" s="92"/>
    </row>
    <row r="37" spans="1:29" ht="13.5" customHeight="1">
      <c r="A37" s="53"/>
      <c r="B37" s="53"/>
      <c r="C37" s="54"/>
      <c r="D37" s="54"/>
      <c r="E37" s="11"/>
      <c r="F37" s="8" t="s">
        <v>43</v>
      </c>
      <c r="G37" s="45"/>
      <c r="H37" s="46"/>
      <c r="I37" s="95"/>
      <c r="J37" s="96"/>
      <c r="K37" s="41"/>
      <c r="L37" s="87"/>
      <c r="M37" s="53"/>
      <c r="N37" s="54"/>
      <c r="O37" s="54"/>
      <c r="P37" s="45"/>
      <c r="Q37" s="46"/>
      <c r="R37" s="46"/>
      <c r="S37" s="46"/>
      <c r="T37" s="46"/>
      <c r="U37" s="46"/>
      <c r="V37" s="46"/>
      <c r="W37" s="41"/>
      <c r="X37" s="87"/>
      <c r="Y37" s="45"/>
      <c r="Z37" s="46"/>
      <c r="AA37" s="46"/>
      <c r="AB37" s="46"/>
      <c r="AC37" s="93"/>
    </row>
    <row r="38" spans="1:29" ht="12.75" customHeight="1">
      <c r="A38" s="51">
        <v>11</v>
      </c>
      <c r="B38" s="51"/>
      <c r="C38" s="52"/>
      <c r="D38" s="52"/>
      <c r="E38" s="10" t="s">
        <v>48</v>
      </c>
      <c r="F38" s="9">
        <v>1</v>
      </c>
      <c r="G38" s="43"/>
      <c r="H38" s="44"/>
      <c r="I38" s="55">
        <v>0</v>
      </c>
      <c r="J38" s="94"/>
      <c r="K38" s="39">
        <v>232.31</v>
      </c>
      <c r="L38" s="86"/>
      <c r="M38" s="51"/>
      <c r="N38" s="52"/>
      <c r="O38" s="52"/>
      <c r="P38" s="43"/>
      <c r="Q38" s="44"/>
      <c r="R38" s="44"/>
      <c r="S38" s="44"/>
      <c r="T38" s="44"/>
      <c r="U38" s="44"/>
      <c r="V38" s="44"/>
      <c r="W38" s="39">
        <v>232.31</v>
      </c>
      <c r="X38" s="86"/>
      <c r="Y38" s="43"/>
      <c r="Z38" s="44"/>
      <c r="AA38" s="44"/>
      <c r="AB38" s="44"/>
      <c r="AC38" s="92"/>
    </row>
    <row r="39" spans="1:29" ht="12.75" customHeight="1">
      <c r="A39" s="53"/>
      <c r="B39" s="53"/>
      <c r="C39" s="54"/>
      <c r="D39" s="54"/>
      <c r="E39" s="11"/>
      <c r="F39" s="8" t="s">
        <v>43</v>
      </c>
      <c r="G39" s="45"/>
      <c r="H39" s="46"/>
      <c r="I39" s="95"/>
      <c r="J39" s="96"/>
      <c r="K39" s="41"/>
      <c r="L39" s="87"/>
      <c r="M39" s="53"/>
      <c r="N39" s="54"/>
      <c r="O39" s="54"/>
      <c r="P39" s="45"/>
      <c r="Q39" s="46"/>
      <c r="R39" s="46"/>
      <c r="S39" s="46"/>
      <c r="T39" s="46"/>
      <c r="U39" s="46"/>
      <c r="V39" s="46"/>
      <c r="W39" s="41"/>
      <c r="X39" s="87"/>
      <c r="Y39" s="45"/>
      <c r="Z39" s="46"/>
      <c r="AA39" s="46"/>
      <c r="AB39" s="46"/>
      <c r="AC39" s="93"/>
    </row>
    <row r="40" spans="1:29" ht="12.75" customHeight="1">
      <c r="A40" s="44" t="s">
        <v>49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9">
        <v>71666.15</v>
      </c>
      <c r="N40" s="49"/>
      <c r="O40" s="49"/>
      <c r="P40" s="49">
        <v>4949.53</v>
      </c>
      <c r="Q40" s="49"/>
      <c r="R40" s="49"/>
      <c r="S40" s="88">
        <v>5008.6</v>
      </c>
      <c r="T40" s="88"/>
      <c r="U40" s="88"/>
      <c r="V40" s="88"/>
      <c r="W40" s="49">
        <v>61708.05</v>
      </c>
      <c r="X40" s="49"/>
      <c r="Y40" s="89">
        <v>506.1334</v>
      </c>
      <c r="Z40" s="89"/>
      <c r="AA40" s="89"/>
      <c r="AB40" s="89"/>
      <c r="AC40" s="89"/>
    </row>
    <row r="41" spans="1:29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79"/>
      <c r="N41" s="79"/>
      <c r="O41" s="79"/>
      <c r="P41" s="79"/>
      <c r="Q41" s="79"/>
      <c r="R41" s="79"/>
      <c r="S41" s="79">
        <v>560.05</v>
      </c>
      <c r="T41" s="79"/>
      <c r="U41" s="79"/>
      <c r="V41" s="79"/>
      <c r="W41" s="79"/>
      <c r="X41" s="79"/>
      <c r="Y41" s="90">
        <v>43.3565</v>
      </c>
      <c r="Z41" s="90"/>
      <c r="AA41" s="90"/>
      <c r="AB41" s="90"/>
      <c r="AC41" s="90"/>
    </row>
    <row r="42" spans="1:29" ht="12.75" customHeight="1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ht="12.75" customHeight="1" thickBot="1">
      <c r="A43" s="67" t="s">
        <v>50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7" t="s">
        <v>51</v>
      </c>
      <c r="V43" s="68"/>
      <c r="W43" s="68"/>
      <c r="X43" s="68"/>
      <c r="Y43" s="68"/>
      <c r="Z43" s="68"/>
      <c r="AA43" s="67" t="s">
        <v>52</v>
      </c>
      <c r="AB43" s="68"/>
      <c r="AC43" s="91"/>
    </row>
    <row r="44" spans="1:29" ht="12.75" customHeight="1">
      <c r="A44" s="81" t="s">
        <v>53</v>
      </c>
      <c r="B44" s="81"/>
      <c r="C44" s="81"/>
      <c r="D44" s="81"/>
      <c r="E44" s="81"/>
      <c r="F44" s="81"/>
      <c r="G44" s="81"/>
      <c r="H44" s="81"/>
      <c r="I44" s="81"/>
      <c r="J44" s="82">
        <v>4949.53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>
        <v>1</v>
      </c>
      <c r="V44" s="83"/>
      <c r="W44" s="83"/>
      <c r="X44" s="83"/>
      <c r="Y44" s="83"/>
      <c r="Z44" s="83"/>
      <c r="AA44" s="84">
        <v>4950</v>
      </c>
      <c r="AB44" s="84"/>
      <c r="AC44" s="84"/>
    </row>
    <row r="45" spans="1:29" ht="12.75" customHeight="1">
      <c r="A45" s="33" t="s">
        <v>54</v>
      </c>
      <c r="B45" s="33"/>
      <c r="C45" s="33"/>
      <c r="D45" s="33"/>
      <c r="E45" s="33"/>
      <c r="F45" s="33"/>
      <c r="G45" s="33"/>
      <c r="H45" s="33"/>
      <c r="I45" s="33"/>
      <c r="J45" s="85">
        <v>5008.6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75">
        <v>1</v>
      </c>
      <c r="V45" s="75"/>
      <c r="W45" s="75"/>
      <c r="X45" s="75"/>
      <c r="Y45" s="75"/>
      <c r="Z45" s="75"/>
      <c r="AA45" s="77">
        <v>5009</v>
      </c>
      <c r="AB45" s="77"/>
      <c r="AC45" s="77"/>
    </row>
    <row r="46" spans="1:29" ht="12.75" customHeight="1">
      <c r="A46" s="33" t="s">
        <v>16</v>
      </c>
      <c r="B46" s="33"/>
      <c r="C46" s="33"/>
      <c r="D46" s="33"/>
      <c r="E46" s="33"/>
      <c r="F46" s="33"/>
      <c r="G46" s="33"/>
      <c r="H46" s="33"/>
      <c r="I46" s="33"/>
      <c r="J46" s="79">
        <v>61708.05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5">
        <v>1</v>
      </c>
      <c r="V46" s="75"/>
      <c r="W46" s="75"/>
      <c r="X46" s="75"/>
      <c r="Y46" s="75"/>
      <c r="Z46" s="75"/>
      <c r="AA46" s="77">
        <v>61708</v>
      </c>
      <c r="AB46" s="77"/>
      <c r="AC46" s="77"/>
    </row>
    <row r="47" spans="1:29" ht="12.75" customHeight="1">
      <c r="A47" s="33" t="s">
        <v>55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1">
        <v>0</v>
      </c>
      <c r="V47" s="31"/>
      <c r="W47" s="31"/>
      <c r="X47" s="31"/>
      <c r="Y47" s="31"/>
      <c r="Z47" s="31"/>
      <c r="AA47" s="75">
        <v>172950</v>
      </c>
      <c r="AB47" s="75"/>
      <c r="AC47" s="75"/>
    </row>
    <row r="48" spans="1:29" ht="12.75" customHeight="1">
      <c r="A48" s="33" t="s">
        <v>56</v>
      </c>
      <c r="B48" s="33"/>
      <c r="C48" s="33"/>
      <c r="D48" s="33"/>
      <c r="E48" s="33"/>
      <c r="F48" s="33"/>
      <c r="G48" s="33"/>
      <c r="H48" s="33"/>
      <c r="I48" s="33"/>
      <c r="J48" s="75" t="s">
        <v>57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8">
        <v>0.02</v>
      </c>
      <c r="V48" s="75"/>
      <c r="W48" s="75"/>
      <c r="X48" s="75"/>
      <c r="Y48" s="75"/>
      <c r="Z48" s="75"/>
      <c r="AA48" s="77">
        <v>3459</v>
      </c>
      <c r="AB48" s="77"/>
      <c r="AC48" s="77"/>
    </row>
    <row r="49" spans="1:29" ht="12.75" customHeight="1">
      <c r="A49" s="33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1">
        <v>0</v>
      </c>
      <c r="V49" s="31"/>
      <c r="W49" s="31"/>
      <c r="X49" s="31"/>
      <c r="Y49" s="31"/>
      <c r="Z49" s="31"/>
      <c r="AA49" s="75">
        <v>0</v>
      </c>
      <c r="AB49" s="75"/>
      <c r="AC49" s="75"/>
    </row>
    <row r="50" spans="1:29" ht="12.75" customHeight="1">
      <c r="A50" s="33" t="s">
        <v>59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1">
        <v>0</v>
      </c>
      <c r="V50" s="31"/>
      <c r="W50" s="31"/>
      <c r="X50" s="31"/>
      <c r="Y50" s="31"/>
      <c r="Z50" s="31"/>
      <c r="AA50" s="75">
        <v>0</v>
      </c>
      <c r="AB50" s="75"/>
      <c r="AC50" s="75"/>
    </row>
    <row r="51" spans="1:29" ht="12.75" customHeight="1">
      <c r="A51" s="33" t="s">
        <v>60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>
        <v>0</v>
      </c>
      <c r="V51" s="31"/>
      <c r="W51" s="31"/>
      <c r="X51" s="31"/>
      <c r="Y51" s="31"/>
      <c r="Z51" s="31"/>
      <c r="AA51" s="75">
        <v>248076</v>
      </c>
      <c r="AB51" s="75"/>
      <c r="AC51" s="75"/>
    </row>
    <row r="52" spans="1:29" ht="12.75" customHeight="1">
      <c r="A52" s="33" t="s">
        <v>61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2.75" customHeight="1">
      <c r="A53" s="33" t="s">
        <v>62</v>
      </c>
      <c r="B53" s="33"/>
      <c r="C53" s="33"/>
      <c r="D53" s="33"/>
      <c r="E53" s="33"/>
      <c r="F53" s="33"/>
      <c r="G53" s="33"/>
      <c r="H53" s="33"/>
      <c r="I53" s="33"/>
      <c r="J53" s="80" t="s">
        <v>63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75">
        <v>0</v>
      </c>
      <c r="V53" s="75"/>
      <c r="W53" s="75"/>
      <c r="X53" s="75"/>
      <c r="Y53" s="75"/>
      <c r="Z53" s="75"/>
      <c r="AA53" s="77">
        <v>0</v>
      </c>
      <c r="AB53" s="77"/>
      <c r="AC53" s="77"/>
    </row>
    <row r="54" spans="1:29" ht="12.75" customHeight="1">
      <c r="A54" s="33" t="s">
        <v>64</v>
      </c>
      <c r="B54" s="33"/>
      <c r="C54" s="33"/>
      <c r="D54" s="33"/>
      <c r="E54" s="33"/>
      <c r="F54" s="33"/>
      <c r="G54" s="33"/>
      <c r="H54" s="33"/>
      <c r="I54" s="33"/>
      <c r="J54" s="80" t="s">
        <v>63</v>
      </c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75">
        <v>0</v>
      </c>
      <c r="V54" s="75"/>
      <c r="W54" s="75"/>
      <c r="X54" s="75"/>
      <c r="Y54" s="75"/>
      <c r="Z54" s="75"/>
      <c r="AA54" s="77">
        <v>0</v>
      </c>
      <c r="AB54" s="77"/>
      <c r="AC54" s="77"/>
    </row>
    <row r="55" spans="1:29" ht="12.75" customHeight="1">
      <c r="A55" s="33" t="s">
        <v>65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2.75" customHeight="1">
      <c r="A56" s="33" t="s">
        <v>62</v>
      </c>
      <c r="B56" s="33"/>
      <c r="C56" s="33"/>
      <c r="D56" s="33"/>
      <c r="E56" s="33"/>
      <c r="F56" s="33"/>
      <c r="G56" s="33"/>
      <c r="H56" s="33"/>
      <c r="I56" s="33"/>
      <c r="J56" s="80" t="s">
        <v>66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79">
        <v>1.42</v>
      </c>
      <c r="V56" s="79"/>
      <c r="W56" s="79"/>
      <c r="X56" s="79"/>
      <c r="Y56" s="79"/>
      <c r="Z56" s="79"/>
      <c r="AA56" s="77">
        <v>1717</v>
      </c>
      <c r="AB56" s="77"/>
      <c r="AC56" s="77"/>
    </row>
    <row r="57" spans="1:29" ht="12.75" customHeight="1">
      <c r="A57" s="33" t="s">
        <v>64</v>
      </c>
      <c r="B57" s="33"/>
      <c r="C57" s="33"/>
      <c r="D57" s="33"/>
      <c r="E57" s="33"/>
      <c r="F57" s="33"/>
      <c r="G57" s="33"/>
      <c r="H57" s="33"/>
      <c r="I57" s="33"/>
      <c r="J57" s="80" t="s">
        <v>67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79">
        <v>0.81</v>
      </c>
      <c r="V57" s="79"/>
      <c r="W57" s="79"/>
      <c r="X57" s="79"/>
      <c r="Y57" s="79"/>
      <c r="Z57" s="79"/>
      <c r="AA57" s="77">
        <v>980</v>
      </c>
      <c r="AB57" s="77"/>
      <c r="AC57" s="77"/>
    </row>
    <row r="58" spans="1:29" ht="12.75" customHeight="1">
      <c r="A58" s="33" t="s">
        <v>68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2.75" customHeight="1">
      <c r="A59" s="33" t="s">
        <v>62</v>
      </c>
      <c r="B59" s="33"/>
      <c r="C59" s="33"/>
      <c r="D59" s="33"/>
      <c r="E59" s="33"/>
      <c r="F59" s="33"/>
      <c r="G59" s="33"/>
      <c r="H59" s="33"/>
      <c r="I59" s="33"/>
      <c r="J59" s="80" t="s">
        <v>69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79">
        <v>1.17</v>
      </c>
      <c r="V59" s="79"/>
      <c r="W59" s="79"/>
      <c r="X59" s="79"/>
      <c r="Y59" s="79"/>
      <c r="Z59" s="79"/>
      <c r="AA59" s="77">
        <v>5026</v>
      </c>
      <c r="AB59" s="77"/>
      <c r="AC59" s="77"/>
    </row>
    <row r="60" spans="1:29" ht="12.75" customHeight="1">
      <c r="A60" s="33" t="s">
        <v>64</v>
      </c>
      <c r="B60" s="33"/>
      <c r="C60" s="33"/>
      <c r="D60" s="33"/>
      <c r="E60" s="33"/>
      <c r="F60" s="33"/>
      <c r="G60" s="33"/>
      <c r="H60" s="33"/>
      <c r="I60" s="33"/>
      <c r="J60" s="80" t="s">
        <v>70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79">
        <v>0.72</v>
      </c>
      <c r="V60" s="79"/>
      <c r="W60" s="79"/>
      <c r="X60" s="79"/>
      <c r="Y60" s="79"/>
      <c r="Z60" s="79"/>
      <c r="AA60" s="77">
        <v>3093</v>
      </c>
      <c r="AB60" s="77"/>
      <c r="AC60" s="77"/>
    </row>
    <row r="61" spans="1:29" ht="12.75" customHeight="1">
      <c r="A61" s="33" t="s">
        <v>71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12.75" customHeight="1">
      <c r="A62" s="33" t="s">
        <v>62</v>
      </c>
      <c r="B62" s="33"/>
      <c r="C62" s="33"/>
      <c r="D62" s="33"/>
      <c r="E62" s="33"/>
      <c r="F62" s="33"/>
      <c r="G62" s="33"/>
      <c r="H62" s="33"/>
      <c r="I62" s="33"/>
      <c r="J62" s="80" t="s">
        <v>72</v>
      </c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79">
        <v>0.86</v>
      </c>
      <c r="V62" s="79"/>
      <c r="W62" s="79"/>
      <c r="X62" s="79"/>
      <c r="Y62" s="79"/>
      <c r="Z62" s="79"/>
      <c r="AA62" s="77">
        <v>4</v>
      </c>
      <c r="AB62" s="77"/>
      <c r="AC62" s="77"/>
    </row>
    <row r="63" spans="1:29" ht="12.75" customHeight="1">
      <c r="A63" s="33" t="s">
        <v>64</v>
      </c>
      <c r="B63" s="33"/>
      <c r="C63" s="33"/>
      <c r="D63" s="33"/>
      <c r="E63" s="33"/>
      <c r="F63" s="33"/>
      <c r="G63" s="33"/>
      <c r="H63" s="33"/>
      <c r="I63" s="33"/>
      <c r="J63" s="80" t="s">
        <v>73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79">
        <v>0.43</v>
      </c>
      <c r="V63" s="79"/>
      <c r="W63" s="79"/>
      <c r="X63" s="79"/>
      <c r="Y63" s="79"/>
      <c r="Z63" s="79"/>
      <c r="AA63" s="77">
        <v>2</v>
      </c>
      <c r="AB63" s="77"/>
      <c r="AC63" s="77"/>
    </row>
    <row r="64" spans="1:29" ht="12.75" customHeight="1">
      <c r="A64" s="33" t="s">
        <v>74</v>
      </c>
      <c r="B64" s="33"/>
      <c r="C64" s="33"/>
      <c r="D64" s="33"/>
      <c r="E64" s="33"/>
      <c r="F64" s="33"/>
      <c r="G64" s="33"/>
      <c r="H64" s="33"/>
      <c r="I64" s="33"/>
      <c r="J64" s="75">
        <v>6747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>
        <v>1</v>
      </c>
      <c r="V64" s="75"/>
      <c r="W64" s="75"/>
      <c r="X64" s="75"/>
      <c r="Y64" s="75"/>
      <c r="Z64" s="75"/>
      <c r="AA64" s="77">
        <v>6747</v>
      </c>
      <c r="AB64" s="77"/>
      <c r="AC64" s="77"/>
    </row>
    <row r="65" spans="1:29" ht="12.75" customHeight="1">
      <c r="A65" s="33" t="s">
        <v>75</v>
      </c>
      <c r="B65" s="33"/>
      <c r="C65" s="33"/>
      <c r="D65" s="33"/>
      <c r="E65" s="33"/>
      <c r="F65" s="33"/>
      <c r="G65" s="33"/>
      <c r="H65" s="33"/>
      <c r="I65" s="33"/>
      <c r="J65" s="75">
        <v>4075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>
        <v>1</v>
      </c>
      <c r="V65" s="75"/>
      <c r="W65" s="75"/>
      <c r="X65" s="75"/>
      <c r="Y65" s="75"/>
      <c r="Z65" s="75"/>
      <c r="AA65" s="77">
        <v>4075</v>
      </c>
      <c r="AB65" s="77"/>
      <c r="AC65" s="77"/>
    </row>
    <row r="66" spans="1:29" ht="12.75" customHeight="1">
      <c r="A66" s="33" t="s">
        <v>60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1">
        <v>0</v>
      </c>
      <c r="V66" s="31"/>
      <c r="W66" s="31"/>
      <c r="X66" s="31"/>
      <c r="Y66" s="31"/>
      <c r="Z66" s="31"/>
      <c r="AA66" s="75">
        <v>258898</v>
      </c>
      <c r="AB66" s="75"/>
      <c r="AC66" s="75"/>
    </row>
    <row r="67" spans="1:29" ht="12.75" customHeight="1">
      <c r="A67" s="33" t="s">
        <v>76</v>
      </c>
      <c r="B67" s="33"/>
      <c r="C67" s="33"/>
      <c r="D67" s="33"/>
      <c r="E67" s="33"/>
      <c r="F67" s="33"/>
      <c r="G67" s="33"/>
      <c r="H67" s="33"/>
      <c r="I67" s="33"/>
      <c r="J67" s="75" t="s">
        <v>77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9">
        <v>4.91</v>
      </c>
      <c r="V67" s="79"/>
      <c r="W67" s="79"/>
      <c r="X67" s="79"/>
      <c r="Y67" s="79"/>
      <c r="Z67" s="79"/>
      <c r="AA67" s="77">
        <v>1012291</v>
      </c>
      <c r="AB67" s="77"/>
      <c r="AC67" s="77"/>
    </row>
    <row r="68" spans="1:29" ht="12.75" customHeight="1">
      <c r="A68" s="33" t="s">
        <v>60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1">
        <v>0</v>
      </c>
      <c r="V68" s="31"/>
      <c r="W68" s="31"/>
      <c r="X68" s="31"/>
      <c r="Y68" s="31"/>
      <c r="Z68" s="31"/>
      <c r="AA68" s="75">
        <v>1271189</v>
      </c>
      <c r="AB68" s="75"/>
      <c r="AC68" s="75"/>
    </row>
    <row r="69" spans="1:29" ht="12.75" customHeight="1">
      <c r="A69" s="33" t="s">
        <v>78</v>
      </c>
      <c r="B69" s="33"/>
      <c r="C69" s="33"/>
      <c r="D69" s="33"/>
      <c r="E69" s="33"/>
      <c r="F69" s="33"/>
      <c r="G69" s="33"/>
      <c r="H69" s="33"/>
      <c r="I69" s="33"/>
      <c r="J69" s="75" t="s">
        <v>79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>
        <v>0</v>
      </c>
      <c r="V69" s="75"/>
      <c r="W69" s="75"/>
      <c r="X69" s="75"/>
      <c r="Y69" s="75"/>
      <c r="Z69" s="75"/>
      <c r="AA69" s="77">
        <v>0</v>
      </c>
      <c r="AB69" s="77"/>
      <c r="AC69" s="77"/>
    </row>
    <row r="70" spans="1:29" ht="12.75" customHeight="1">
      <c r="A70" s="33" t="s">
        <v>60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1">
        <v>0</v>
      </c>
      <c r="V70" s="31"/>
      <c r="W70" s="31"/>
      <c r="X70" s="31"/>
      <c r="Y70" s="31"/>
      <c r="Z70" s="31"/>
      <c r="AA70" s="75">
        <v>1271189</v>
      </c>
      <c r="AB70" s="75"/>
      <c r="AC70" s="75"/>
    </row>
    <row r="71" spans="1:29" ht="12.75" customHeight="1">
      <c r="A71" s="33" t="s">
        <v>80</v>
      </c>
      <c r="B71" s="33"/>
      <c r="C71" s="33"/>
      <c r="D71" s="33"/>
      <c r="E71" s="33"/>
      <c r="F71" s="33"/>
      <c r="G71" s="33"/>
      <c r="H71" s="33"/>
      <c r="I71" s="33"/>
      <c r="J71" s="75" t="s">
        <v>79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>
        <v>0</v>
      </c>
      <c r="V71" s="75"/>
      <c r="W71" s="75"/>
      <c r="X71" s="75"/>
      <c r="Y71" s="75"/>
      <c r="Z71" s="75"/>
      <c r="AA71" s="77">
        <v>0</v>
      </c>
      <c r="AB71" s="77"/>
      <c r="AC71" s="77"/>
    </row>
    <row r="72" spans="1:29" ht="12.75" customHeight="1">
      <c r="A72" s="33" t="s">
        <v>60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1">
        <v>0</v>
      </c>
      <c r="V72" s="31"/>
      <c r="W72" s="31"/>
      <c r="X72" s="31"/>
      <c r="Y72" s="31"/>
      <c r="Z72" s="31"/>
      <c r="AA72" s="75">
        <v>1271189</v>
      </c>
      <c r="AB72" s="75"/>
      <c r="AC72" s="75"/>
    </row>
    <row r="73" spans="1:29" ht="12.75" customHeight="1">
      <c r="A73" s="33" t="s">
        <v>81</v>
      </c>
      <c r="B73" s="33"/>
      <c r="C73" s="33"/>
      <c r="D73" s="33"/>
      <c r="E73" s="33"/>
      <c r="F73" s="33"/>
      <c r="G73" s="33"/>
      <c r="H73" s="33"/>
      <c r="I73" s="33"/>
      <c r="J73" s="75" t="s">
        <v>79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>
        <v>0</v>
      </c>
      <c r="V73" s="75"/>
      <c r="W73" s="75"/>
      <c r="X73" s="75"/>
      <c r="Y73" s="75"/>
      <c r="Z73" s="75"/>
      <c r="AA73" s="77">
        <v>0</v>
      </c>
      <c r="AB73" s="77"/>
      <c r="AC73" s="77"/>
    </row>
    <row r="74" spans="1:29" ht="12.75" customHeight="1">
      <c r="A74" s="33" t="s">
        <v>60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1">
        <v>0</v>
      </c>
      <c r="V74" s="31"/>
      <c r="W74" s="31"/>
      <c r="X74" s="31"/>
      <c r="Y74" s="31"/>
      <c r="Z74" s="31"/>
      <c r="AA74" s="75">
        <v>1271189</v>
      </c>
      <c r="AB74" s="75"/>
      <c r="AC74" s="75"/>
    </row>
    <row r="75" spans="1:29" ht="12.75" customHeight="1">
      <c r="A75" s="33" t="s">
        <v>82</v>
      </c>
      <c r="B75" s="33"/>
      <c r="C75" s="33"/>
      <c r="D75" s="33"/>
      <c r="E75" s="33"/>
      <c r="F75" s="33"/>
      <c r="G75" s="33"/>
      <c r="H75" s="33"/>
      <c r="I75" s="33"/>
      <c r="J75" s="75" t="s">
        <v>83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8">
        <v>0.18</v>
      </c>
      <c r="V75" s="75"/>
      <c r="W75" s="75"/>
      <c r="X75" s="75"/>
      <c r="Y75" s="75"/>
      <c r="Z75" s="75"/>
      <c r="AA75" s="77">
        <v>228811</v>
      </c>
      <c r="AB75" s="77"/>
      <c r="AC75" s="77"/>
    </row>
    <row r="76" spans="1:29" ht="19.5" customHeight="1">
      <c r="A76" s="33" t="s">
        <v>60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1">
        <v>0</v>
      </c>
      <c r="V76" s="31"/>
      <c r="W76" s="31"/>
      <c r="X76" s="31"/>
      <c r="Y76" s="31"/>
      <c r="Z76" s="31"/>
      <c r="AA76" s="75">
        <v>1500000</v>
      </c>
      <c r="AB76" s="75"/>
      <c r="AC76" s="75"/>
    </row>
    <row r="77" spans="1:29" ht="11.25" customHeight="1">
      <c r="A77" s="33" t="s">
        <v>85</v>
      </c>
      <c r="B77" s="33"/>
      <c r="C77" s="3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6"/>
      <c r="V77" s="16"/>
      <c r="W77" s="16"/>
      <c r="X77" s="16"/>
      <c r="Y77" s="16"/>
      <c r="Z77" s="16"/>
      <c r="AA77" s="15"/>
      <c r="AB77" s="15"/>
      <c r="AC77" s="15"/>
    </row>
    <row r="78" spans="1:29" ht="15" customHeight="1">
      <c r="A78" s="33" t="s">
        <v>86</v>
      </c>
      <c r="B78" s="33"/>
      <c r="C78" s="3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6"/>
      <c r="V78" s="16"/>
      <c r="W78" s="16"/>
      <c r="X78" s="16"/>
      <c r="Y78" s="16"/>
      <c r="Z78" s="16"/>
      <c r="AA78" s="15"/>
      <c r="AB78" s="15"/>
      <c r="AC78" s="15"/>
    </row>
    <row r="79" spans="1:29" ht="1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6"/>
      <c r="V79" s="16"/>
      <c r="W79" s="16"/>
      <c r="X79" s="16"/>
      <c r="Y79" s="16"/>
      <c r="Z79" s="16"/>
      <c r="AA79" s="15"/>
      <c r="AB79" s="15"/>
      <c r="AC79" s="15"/>
    </row>
    <row r="80" spans="1:29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6"/>
      <c r="V80" s="16"/>
      <c r="W80" s="16"/>
      <c r="X80" s="16"/>
      <c r="Y80" s="16"/>
      <c r="Z80" s="16"/>
      <c r="AA80" s="15"/>
      <c r="AB80" s="15"/>
      <c r="AC80" s="15"/>
    </row>
    <row r="81" spans="1:29" ht="1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6"/>
      <c r="V81" s="16"/>
      <c r="W81" s="16"/>
      <c r="X81" s="16"/>
      <c r="Y81" s="16"/>
      <c r="Z81" s="16"/>
      <c r="AA81" s="15"/>
      <c r="AB81" s="15"/>
      <c r="AC81" s="15"/>
    </row>
    <row r="82" spans="1:29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6"/>
      <c r="V82" s="16"/>
      <c r="W82" s="16"/>
      <c r="X82" s="16"/>
      <c r="Y82" s="16"/>
      <c r="Z82" s="16"/>
      <c r="AA82" s="15"/>
      <c r="AB82" s="15"/>
      <c r="AC82" s="15"/>
    </row>
    <row r="83" spans="1:29" ht="15" customHeight="1">
      <c r="A83" s="33" t="s">
        <v>87</v>
      </c>
      <c r="B83" s="33"/>
      <c r="C83" s="33"/>
      <c r="D83" s="33"/>
      <c r="E83" s="3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34" t="s">
        <v>88</v>
      </c>
      <c r="U83" s="34"/>
      <c r="V83" s="34"/>
      <c r="W83" s="34"/>
      <c r="X83" s="34"/>
      <c r="Y83" s="34"/>
      <c r="Z83" s="34"/>
      <c r="AA83" s="34"/>
      <c r="AB83" s="34"/>
      <c r="AC83" s="34"/>
    </row>
    <row r="84" spans="1:29" ht="15" customHeight="1">
      <c r="A84" s="33" t="s">
        <v>90</v>
      </c>
      <c r="B84" s="33"/>
      <c r="C84" s="33"/>
      <c r="D84" s="33"/>
      <c r="E84" s="3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6"/>
      <c r="V84" s="16"/>
      <c r="W84" s="16"/>
      <c r="X84" s="31" t="s">
        <v>91</v>
      </c>
      <c r="Y84" s="32"/>
      <c r="Z84" s="32"/>
      <c r="AA84" s="32"/>
      <c r="AB84" s="32"/>
      <c r="AC84" s="32"/>
    </row>
    <row r="85" spans="1:29" ht="12" customHeight="1">
      <c r="A85" s="33" t="s">
        <v>91</v>
      </c>
      <c r="B85" s="33"/>
      <c r="C85" s="33"/>
      <c r="D85" s="33"/>
      <c r="E85" s="3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6"/>
      <c r="V85" s="16"/>
      <c r="W85" s="16"/>
      <c r="X85" s="31" t="s">
        <v>91</v>
      </c>
      <c r="Y85" s="32"/>
      <c r="Z85" s="32"/>
      <c r="AA85" s="32"/>
      <c r="AB85" s="32"/>
      <c r="AC85" s="32"/>
    </row>
    <row r="86" spans="1:29" ht="12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6"/>
      <c r="V86" s="16"/>
      <c r="W86" s="16"/>
      <c r="X86" s="16"/>
      <c r="Y86" s="22"/>
      <c r="Z86" s="22"/>
      <c r="AA86" s="22"/>
      <c r="AB86" s="22"/>
      <c r="AC86" s="22"/>
    </row>
    <row r="87" spans="1:29" ht="12" customHeight="1">
      <c r="A87" s="76" t="s">
        <v>92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2" customHeight="1">
      <c r="A88" s="76" t="s">
        <v>89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1.25" customHeight="1" thickBo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:29" ht="13.5" customHeight="1" thickBot="1">
      <c r="A90" s="61" t="s">
        <v>2</v>
      </c>
      <c r="B90" s="62"/>
      <c r="C90" s="61" t="s">
        <v>3</v>
      </c>
      <c r="D90" s="61" t="s">
        <v>4</v>
      </c>
      <c r="E90" s="62"/>
      <c r="F90" s="62"/>
      <c r="G90" s="62"/>
      <c r="H90" s="61" t="s">
        <v>5</v>
      </c>
      <c r="I90" s="62"/>
      <c r="J90" s="62"/>
      <c r="K90" s="62"/>
      <c r="L90" s="61" t="s">
        <v>7</v>
      </c>
      <c r="M90" s="62"/>
      <c r="N90" s="62"/>
      <c r="O90" s="62"/>
      <c r="P90" s="62"/>
      <c r="Q90" s="61" t="s">
        <v>12</v>
      </c>
      <c r="R90" s="62"/>
      <c r="S90" s="62"/>
      <c r="T90" s="62"/>
      <c r="U90" s="62"/>
      <c r="V90" s="62"/>
      <c r="W90" s="62"/>
      <c r="X90" s="62"/>
      <c r="Y90" s="62"/>
      <c r="Z90" s="61" t="s">
        <v>13</v>
      </c>
      <c r="AA90" s="62"/>
      <c r="AB90" s="62"/>
      <c r="AC90" s="126"/>
    </row>
    <row r="91" spans="1:29" ht="25.5" customHeight="1">
      <c r="A91" s="63"/>
      <c r="B91" s="64"/>
      <c r="C91" s="63"/>
      <c r="D91" s="63"/>
      <c r="E91" s="64"/>
      <c r="F91" s="64"/>
      <c r="G91" s="64"/>
      <c r="H91" s="63"/>
      <c r="I91" s="64"/>
      <c r="J91" s="64"/>
      <c r="K91" s="64"/>
      <c r="L91" s="61" t="s">
        <v>8</v>
      </c>
      <c r="M91" s="62"/>
      <c r="N91" s="61" t="s">
        <v>10</v>
      </c>
      <c r="O91" s="62"/>
      <c r="P91" s="62"/>
      <c r="Q91" s="61" t="s">
        <v>8</v>
      </c>
      <c r="R91" s="62"/>
      <c r="S91" s="62"/>
      <c r="T91" s="61" t="s">
        <v>9</v>
      </c>
      <c r="U91" s="62"/>
      <c r="V91" s="62"/>
      <c r="W91" s="62"/>
      <c r="X91" s="61" t="s">
        <v>10</v>
      </c>
      <c r="Y91" s="62"/>
      <c r="Z91" s="61" t="s">
        <v>14</v>
      </c>
      <c r="AA91" s="62"/>
      <c r="AB91" s="62"/>
      <c r="AC91" s="126"/>
    </row>
    <row r="92" spans="1:29" ht="12.75" customHeight="1" thickBot="1">
      <c r="A92" s="63"/>
      <c r="B92" s="64"/>
      <c r="C92" s="63"/>
      <c r="D92" s="63"/>
      <c r="E92" s="64"/>
      <c r="F92" s="64"/>
      <c r="G92" s="64"/>
      <c r="H92" s="63" t="s">
        <v>6</v>
      </c>
      <c r="I92" s="64"/>
      <c r="J92" s="64"/>
      <c r="K92" s="64"/>
      <c r="L92" s="63"/>
      <c r="M92" s="64"/>
      <c r="N92" s="63"/>
      <c r="O92" s="64"/>
      <c r="P92" s="64"/>
      <c r="Q92" s="63"/>
      <c r="R92" s="64"/>
      <c r="S92" s="64"/>
      <c r="T92" s="63"/>
      <c r="U92" s="64"/>
      <c r="V92" s="64"/>
      <c r="W92" s="64"/>
      <c r="X92" s="63"/>
      <c r="Y92" s="64"/>
      <c r="Z92" s="63"/>
      <c r="AA92" s="64"/>
      <c r="AB92" s="64"/>
      <c r="AC92" s="131"/>
    </row>
    <row r="93" spans="1:29" ht="12.75" customHeight="1" thickBot="1">
      <c r="A93" s="65"/>
      <c r="B93" s="66"/>
      <c r="C93" s="65"/>
      <c r="D93" s="65"/>
      <c r="E93" s="66"/>
      <c r="F93" s="66"/>
      <c r="G93" s="66"/>
      <c r="H93" s="65"/>
      <c r="I93" s="66"/>
      <c r="J93" s="66"/>
      <c r="K93" s="66"/>
      <c r="L93" s="67" t="s">
        <v>9</v>
      </c>
      <c r="M93" s="68"/>
      <c r="N93" s="67" t="s">
        <v>11</v>
      </c>
      <c r="O93" s="68"/>
      <c r="P93" s="68"/>
      <c r="Q93" s="65"/>
      <c r="R93" s="66"/>
      <c r="S93" s="66"/>
      <c r="T93" s="65"/>
      <c r="U93" s="66"/>
      <c r="V93" s="66"/>
      <c r="W93" s="66"/>
      <c r="X93" s="67" t="s">
        <v>11</v>
      </c>
      <c r="Y93" s="68"/>
      <c r="Z93" s="67" t="s">
        <v>15</v>
      </c>
      <c r="AA93" s="68"/>
      <c r="AB93" s="68"/>
      <c r="AC93" s="13" t="s">
        <v>8</v>
      </c>
    </row>
    <row r="94" spans="1:29" ht="12.75" customHeight="1">
      <c r="A94" s="128" t="s">
        <v>84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30"/>
    </row>
    <row r="95" spans="1:29" ht="12.75" customHeight="1">
      <c r="A95" s="73">
        <v>1</v>
      </c>
      <c r="B95" s="74"/>
      <c r="C95" s="2">
        <v>2</v>
      </c>
      <c r="D95" s="73">
        <v>3</v>
      </c>
      <c r="E95" s="74"/>
      <c r="F95" s="74"/>
      <c r="G95" s="74"/>
      <c r="H95" s="73">
        <v>4</v>
      </c>
      <c r="I95" s="74"/>
      <c r="J95" s="74"/>
      <c r="K95" s="74"/>
      <c r="L95" s="73">
        <v>5</v>
      </c>
      <c r="M95" s="74"/>
      <c r="N95" s="73">
        <v>6</v>
      </c>
      <c r="O95" s="74"/>
      <c r="P95" s="74"/>
      <c r="Q95" s="73">
        <v>7</v>
      </c>
      <c r="R95" s="74"/>
      <c r="S95" s="74"/>
      <c r="T95" s="73">
        <v>8</v>
      </c>
      <c r="U95" s="74"/>
      <c r="V95" s="74"/>
      <c r="W95" s="74"/>
      <c r="X95" s="73">
        <v>9</v>
      </c>
      <c r="Y95" s="74"/>
      <c r="Z95" s="73">
        <v>10</v>
      </c>
      <c r="AA95" s="74"/>
      <c r="AB95" s="74"/>
      <c r="AC95" s="3">
        <v>11</v>
      </c>
    </row>
    <row r="96" spans="1:29" ht="12.75" customHeight="1">
      <c r="A96" s="51">
        <v>1</v>
      </c>
      <c r="B96" s="52"/>
      <c r="C96" s="51" t="s">
        <v>27</v>
      </c>
      <c r="D96" s="43" t="s">
        <v>28</v>
      </c>
      <c r="E96" s="44"/>
      <c r="F96" s="44"/>
      <c r="G96" s="44"/>
      <c r="H96" s="55">
        <v>90</v>
      </c>
      <c r="I96" s="56"/>
      <c r="J96" s="56"/>
      <c r="K96" s="56"/>
      <c r="L96" s="35">
        <f>N96*4.91*1.18</f>
        <v>347.628</v>
      </c>
      <c r="M96" s="36"/>
      <c r="N96" s="69">
        <v>60</v>
      </c>
      <c r="O96" s="70"/>
      <c r="P96" s="20"/>
      <c r="Q96" s="51">
        <f>L96*H96</f>
        <v>31286.52</v>
      </c>
      <c r="R96" s="52"/>
      <c r="S96" s="52"/>
      <c r="T96" s="43"/>
      <c r="U96" s="44"/>
      <c r="V96" s="44"/>
      <c r="W96" s="44"/>
      <c r="X96" s="43"/>
      <c r="Y96" s="44"/>
      <c r="Z96" s="43"/>
      <c r="AA96" s="44"/>
      <c r="AB96" s="44"/>
      <c r="AC96" s="47"/>
    </row>
    <row r="97" spans="1:29" ht="12.75" customHeight="1">
      <c r="A97" s="53"/>
      <c r="B97" s="54"/>
      <c r="C97" s="53"/>
      <c r="D97" s="45"/>
      <c r="E97" s="46"/>
      <c r="F97" s="46"/>
      <c r="G97" s="46"/>
      <c r="H97" s="53" t="s">
        <v>29</v>
      </c>
      <c r="I97" s="54"/>
      <c r="J97" s="54"/>
      <c r="K97" s="54"/>
      <c r="L97" s="37"/>
      <c r="M97" s="38"/>
      <c r="N97" s="71"/>
      <c r="O97" s="72"/>
      <c r="P97" s="21"/>
      <c r="Q97" s="53"/>
      <c r="R97" s="54"/>
      <c r="S97" s="54"/>
      <c r="T97" s="45"/>
      <c r="U97" s="46"/>
      <c r="V97" s="46"/>
      <c r="W97" s="46"/>
      <c r="X97" s="45"/>
      <c r="Y97" s="46"/>
      <c r="Z97" s="45"/>
      <c r="AA97" s="46"/>
      <c r="AB97" s="46"/>
      <c r="AC97" s="48"/>
    </row>
    <row r="98" spans="1:29" ht="12.75" customHeight="1">
      <c r="A98" s="51">
        <v>2</v>
      </c>
      <c r="B98" s="52"/>
      <c r="C98" s="51"/>
      <c r="D98" s="43" t="s">
        <v>42</v>
      </c>
      <c r="E98" s="44"/>
      <c r="F98" s="44"/>
      <c r="G98" s="44"/>
      <c r="H98" s="55">
        <v>1</v>
      </c>
      <c r="I98" s="56"/>
      <c r="J98" s="56"/>
      <c r="K98" s="56"/>
      <c r="L98" s="35">
        <f>N98*4.91*1.18</f>
        <v>948036.5970999999</v>
      </c>
      <c r="M98" s="36"/>
      <c r="N98" s="26">
        <v>163629.5</v>
      </c>
      <c r="O98" s="23"/>
      <c r="P98" s="20"/>
      <c r="Q98" s="27">
        <f>L98</f>
        <v>948036.5970999999</v>
      </c>
      <c r="R98" s="28"/>
      <c r="S98" s="28"/>
      <c r="T98" s="43"/>
      <c r="U98" s="44"/>
      <c r="V98" s="44"/>
      <c r="W98" s="44"/>
      <c r="X98" s="43"/>
      <c r="Y98" s="44"/>
      <c r="Z98" s="43"/>
      <c r="AA98" s="44"/>
      <c r="AB98" s="44"/>
      <c r="AC98" s="47"/>
    </row>
    <row r="99" spans="1:29" ht="12.75" customHeight="1">
      <c r="A99" s="53"/>
      <c r="B99" s="54"/>
      <c r="C99" s="53"/>
      <c r="D99" s="45"/>
      <c r="E99" s="46"/>
      <c r="F99" s="46"/>
      <c r="G99" s="46"/>
      <c r="H99" s="53" t="s">
        <v>43</v>
      </c>
      <c r="I99" s="54"/>
      <c r="J99" s="54"/>
      <c r="K99" s="54"/>
      <c r="L99" s="37"/>
      <c r="M99" s="38"/>
      <c r="N99" s="24"/>
      <c r="O99" s="25"/>
      <c r="P99" s="21"/>
      <c r="Q99" s="29"/>
      <c r="R99" s="30"/>
      <c r="S99" s="30"/>
      <c r="T99" s="45"/>
      <c r="U99" s="46"/>
      <c r="V99" s="46"/>
      <c r="W99" s="46"/>
      <c r="X99" s="45"/>
      <c r="Y99" s="46"/>
      <c r="Z99" s="45"/>
      <c r="AA99" s="46"/>
      <c r="AB99" s="46"/>
      <c r="AC99" s="48"/>
    </row>
    <row r="100" spans="1:29" ht="12.75" customHeight="1">
      <c r="A100" s="51">
        <v>3</v>
      </c>
      <c r="B100" s="52"/>
      <c r="C100" s="51"/>
      <c r="D100" s="43" t="s">
        <v>45</v>
      </c>
      <c r="E100" s="44"/>
      <c r="F100" s="44"/>
      <c r="G100" s="44"/>
      <c r="H100" s="55">
        <v>1</v>
      </c>
      <c r="I100" s="56"/>
      <c r="J100" s="56"/>
      <c r="K100" s="56"/>
      <c r="L100" s="35">
        <f>N100*4.91*1.18</f>
        <v>13060.96334</v>
      </c>
      <c r="M100" s="36"/>
      <c r="N100" s="26">
        <v>2254.3</v>
      </c>
      <c r="O100" s="23"/>
      <c r="P100" s="20"/>
      <c r="Q100" s="27">
        <f>L100</f>
        <v>13060.96334</v>
      </c>
      <c r="R100" s="28"/>
      <c r="S100" s="28"/>
      <c r="T100" s="43"/>
      <c r="U100" s="44"/>
      <c r="V100" s="44"/>
      <c r="W100" s="44"/>
      <c r="X100" s="43"/>
      <c r="Y100" s="44"/>
      <c r="Z100" s="43"/>
      <c r="AA100" s="44"/>
      <c r="AB100" s="44"/>
      <c r="AC100" s="47"/>
    </row>
    <row r="101" spans="1:29" ht="12.75" customHeight="1">
      <c r="A101" s="53"/>
      <c r="B101" s="54"/>
      <c r="C101" s="53"/>
      <c r="D101" s="45"/>
      <c r="E101" s="46"/>
      <c r="F101" s="46"/>
      <c r="G101" s="46"/>
      <c r="H101" s="53" t="s">
        <v>43</v>
      </c>
      <c r="I101" s="54"/>
      <c r="J101" s="54"/>
      <c r="K101" s="54"/>
      <c r="L101" s="37"/>
      <c r="M101" s="38"/>
      <c r="N101" s="24"/>
      <c r="O101" s="25"/>
      <c r="P101" s="21"/>
      <c r="Q101" s="29"/>
      <c r="R101" s="30"/>
      <c r="S101" s="30"/>
      <c r="T101" s="45"/>
      <c r="U101" s="46"/>
      <c r="V101" s="46"/>
      <c r="W101" s="46"/>
      <c r="X101" s="45"/>
      <c r="Y101" s="46"/>
      <c r="Z101" s="45"/>
      <c r="AA101" s="46"/>
      <c r="AB101" s="46"/>
      <c r="AC101" s="48"/>
    </row>
    <row r="102" spans="1:29" ht="12.75" customHeight="1">
      <c r="A102" s="51">
        <v>4</v>
      </c>
      <c r="B102" s="52"/>
      <c r="C102" s="51"/>
      <c r="D102" s="43" t="s">
        <v>47</v>
      </c>
      <c r="E102" s="44"/>
      <c r="F102" s="44"/>
      <c r="G102" s="44"/>
      <c r="H102" s="55">
        <v>1</v>
      </c>
      <c r="I102" s="56"/>
      <c r="J102" s="56"/>
      <c r="K102" s="56"/>
      <c r="L102" s="35">
        <f>N102*4.91*1.18</f>
        <v>8306.976626</v>
      </c>
      <c r="M102" s="36"/>
      <c r="N102" s="57">
        <v>1433.77</v>
      </c>
      <c r="O102" s="58"/>
      <c r="P102" s="20"/>
      <c r="Q102" s="39">
        <f>L102</f>
        <v>8306.976626</v>
      </c>
      <c r="R102" s="40"/>
      <c r="S102" s="40"/>
      <c r="T102" s="43"/>
      <c r="U102" s="44"/>
      <c r="V102" s="44"/>
      <c r="W102" s="44"/>
      <c r="X102" s="43"/>
      <c r="Y102" s="44"/>
      <c r="Z102" s="43"/>
      <c r="AA102" s="44"/>
      <c r="AB102" s="44"/>
      <c r="AC102" s="47"/>
    </row>
    <row r="103" spans="1:29" ht="12.75" customHeight="1">
      <c r="A103" s="53"/>
      <c r="B103" s="54"/>
      <c r="C103" s="53"/>
      <c r="D103" s="45"/>
      <c r="E103" s="46"/>
      <c r="F103" s="46"/>
      <c r="G103" s="46"/>
      <c r="H103" s="53" t="s">
        <v>43</v>
      </c>
      <c r="I103" s="54"/>
      <c r="J103" s="54"/>
      <c r="K103" s="54"/>
      <c r="L103" s="37"/>
      <c r="M103" s="38"/>
      <c r="N103" s="59"/>
      <c r="O103" s="60"/>
      <c r="P103" s="21"/>
      <c r="Q103" s="41"/>
      <c r="R103" s="42"/>
      <c r="S103" s="42"/>
      <c r="T103" s="45"/>
      <c r="U103" s="46"/>
      <c r="V103" s="46"/>
      <c r="W103" s="46"/>
      <c r="X103" s="45"/>
      <c r="Y103" s="46"/>
      <c r="Z103" s="45"/>
      <c r="AA103" s="46"/>
      <c r="AB103" s="46"/>
      <c r="AC103" s="48"/>
    </row>
    <row r="104" spans="1:29" ht="12.75" customHeight="1">
      <c r="A104" s="51">
        <v>5</v>
      </c>
      <c r="B104" s="52"/>
      <c r="C104" s="51"/>
      <c r="D104" s="43" t="s">
        <v>48</v>
      </c>
      <c r="E104" s="44"/>
      <c r="F104" s="44"/>
      <c r="G104" s="44"/>
      <c r="H104" s="55">
        <v>1</v>
      </c>
      <c r="I104" s="56"/>
      <c r="J104" s="56"/>
      <c r="K104" s="56"/>
      <c r="L104" s="35">
        <f>N104*4.91*1.18</f>
        <v>1345.957678</v>
      </c>
      <c r="M104" s="36"/>
      <c r="N104" s="57">
        <v>232.31</v>
      </c>
      <c r="O104" s="58"/>
      <c r="P104" s="20"/>
      <c r="Q104" s="39">
        <f>L104</f>
        <v>1345.957678</v>
      </c>
      <c r="R104" s="40"/>
      <c r="S104" s="40"/>
      <c r="T104" s="43"/>
      <c r="U104" s="44"/>
      <c r="V104" s="44"/>
      <c r="W104" s="44"/>
      <c r="X104" s="43"/>
      <c r="Y104" s="44"/>
      <c r="Z104" s="43"/>
      <c r="AA104" s="44"/>
      <c r="AB104" s="44"/>
      <c r="AC104" s="47"/>
    </row>
    <row r="105" spans="1:29" ht="12.75" customHeight="1">
      <c r="A105" s="53"/>
      <c r="B105" s="54"/>
      <c r="C105" s="53"/>
      <c r="D105" s="45"/>
      <c r="E105" s="46"/>
      <c r="F105" s="46"/>
      <c r="G105" s="46"/>
      <c r="H105" s="53" t="s">
        <v>43</v>
      </c>
      <c r="I105" s="54"/>
      <c r="J105" s="54"/>
      <c r="K105" s="54"/>
      <c r="L105" s="37"/>
      <c r="M105" s="38"/>
      <c r="N105" s="59"/>
      <c r="O105" s="60"/>
      <c r="P105" s="21"/>
      <c r="Q105" s="41"/>
      <c r="R105" s="42"/>
      <c r="S105" s="42"/>
      <c r="T105" s="45"/>
      <c r="U105" s="46"/>
      <c r="V105" s="46"/>
      <c r="W105" s="46"/>
      <c r="X105" s="45"/>
      <c r="Y105" s="46"/>
      <c r="Z105" s="45"/>
      <c r="AA105" s="46"/>
      <c r="AB105" s="46"/>
      <c r="AC105" s="48"/>
    </row>
    <row r="106" spans="1:29" ht="12.75" customHeight="1">
      <c r="A106" s="44" t="s">
        <v>49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9">
        <f>SUM(Q96:S105)</f>
        <v>1002037.0147439999</v>
      </c>
      <c r="R106" s="49"/>
      <c r="S106" s="49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ht="12.75" customHeight="1">
      <c r="A108" s="33" t="s">
        <v>85</v>
      </c>
      <c r="B108" s="33"/>
      <c r="C108" s="33"/>
      <c r="D108" s="3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ht="15">
      <c r="A109" s="33" t="s">
        <v>86</v>
      </c>
      <c r="B109" s="33"/>
      <c r="C109" s="33"/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</sheetData>
  <sheetProtection/>
  <mergeCells count="440">
    <mergeCell ref="Z90:AC90"/>
    <mergeCell ref="Z91:AC92"/>
    <mergeCell ref="Z93:AB93"/>
    <mergeCell ref="A94:AC94"/>
    <mergeCell ref="A90:B93"/>
    <mergeCell ref="C90:C93"/>
    <mergeCell ref="D90:G93"/>
    <mergeCell ref="H90:K91"/>
    <mergeCell ref="H92:K93"/>
    <mergeCell ref="A1:AC1"/>
    <mergeCell ref="A6:AC6"/>
    <mergeCell ref="A7:AC7"/>
    <mergeCell ref="A8:AC8"/>
    <mergeCell ref="A2:E2"/>
    <mergeCell ref="T2:AC2"/>
    <mergeCell ref="A3:E3"/>
    <mergeCell ref="A4:E4"/>
    <mergeCell ref="V3:AC3"/>
    <mergeCell ref="V4:AC4"/>
    <mergeCell ref="A77:C77"/>
    <mergeCell ref="A78:C78"/>
    <mergeCell ref="A9:A12"/>
    <mergeCell ref="G9:L9"/>
    <mergeCell ref="K10:L12"/>
    <mergeCell ref="B9:D12"/>
    <mergeCell ref="E9:E12"/>
    <mergeCell ref="F9:F10"/>
    <mergeCell ref="F11:F12"/>
    <mergeCell ref="G10:H11"/>
    <mergeCell ref="Y9:AC9"/>
    <mergeCell ref="Y10:AC11"/>
    <mergeCell ref="Y12:AA12"/>
    <mergeCell ref="AB12:AC12"/>
    <mergeCell ref="M9:X9"/>
    <mergeCell ref="M10:O12"/>
    <mergeCell ref="P10:R12"/>
    <mergeCell ref="S10:V11"/>
    <mergeCell ref="S12:V12"/>
    <mergeCell ref="W10:X12"/>
    <mergeCell ref="G12:H12"/>
    <mergeCell ref="I10:J11"/>
    <mergeCell ref="I12:J12"/>
    <mergeCell ref="A13:AC13"/>
    <mergeCell ref="P14:R14"/>
    <mergeCell ref="S14:V14"/>
    <mergeCell ref="W14:X14"/>
    <mergeCell ref="B14:D14"/>
    <mergeCell ref="G14:H14"/>
    <mergeCell ref="I14:J14"/>
    <mergeCell ref="K14:L14"/>
    <mergeCell ref="Y14:AA14"/>
    <mergeCell ref="A15:A16"/>
    <mergeCell ref="B15:D15"/>
    <mergeCell ref="G15:H15"/>
    <mergeCell ref="G16:H16"/>
    <mergeCell ref="B16:D16"/>
    <mergeCell ref="K15:L16"/>
    <mergeCell ref="I15:J15"/>
    <mergeCell ref="I16:J16"/>
    <mergeCell ref="M14:O14"/>
    <mergeCell ref="AB14:AC14"/>
    <mergeCell ref="Y15:AA15"/>
    <mergeCell ref="Y16:AA16"/>
    <mergeCell ref="M15:O16"/>
    <mergeCell ref="P15:R16"/>
    <mergeCell ref="S15:V15"/>
    <mergeCell ref="S16:V16"/>
    <mergeCell ref="AB15:AC15"/>
    <mergeCell ref="AB16:AC16"/>
    <mergeCell ref="W15:X16"/>
    <mergeCell ref="A19:A20"/>
    <mergeCell ref="B19:D20"/>
    <mergeCell ref="E19:E20"/>
    <mergeCell ref="G19:H20"/>
    <mergeCell ref="AB17:AC17"/>
    <mergeCell ref="AB18:AC18"/>
    <mergeCell ref="B18:D18"/>
    <mergeCell ref="K17:L18"/>
    <mergeCell ref="W17:X18"/>
    <mergeCell ref="I17:J17"/>
    <mergeCell ref="I18:J18"/>
    <mergeCell ref="Y17:AA17"/>
    <mergeCell ref="Y18:AA18"/>
    <mergeCell ref="M17:O18"/>
    <mergeCell ref="P17:R18"/>
    <mergeCell ref="S17:V17"/>
    <mergeCell ref="S18:V18"/>
    <mergeCell ref="A17:A18"/>
    <mergeCell ref="B17:D17"/>
    <mergeCell ref="G17:H17"/>
    <mergeCell ref="G18:H18"/>
    <mergeCell ref="A21:A22"/>
    <mergeCell ref="B21:D21"/>
    <mergeCell ref="G21:H21"/>
    <mergeCell ref="G22:H22"/>
    <mergeCell ref="B22:D22"/>
    <mergeCell ref="I23:J23"/>
    <mergeCell ref="M19:O20"/>
    <mergeCell ref="Y19:AC20"/>
    <mergeCell ref="K19:L20"/>
    <mergeCell ref="P19:V20"/>
    <mergeCell ref="W19:X20"/>
    <mergeCell ref="I21:J21"/>
    <mergeCell ref="I19:J20"/>
    <mergeCell ref="AB21:AC21"/>
    <mergeCell ref="AB22:AC22"/>
    <mergeCell ref="B23:D23"/>
    <mergeCell ref="G23:H23"/>
    <mergeCell ref="G24:H24"/>
    <mergeCell ref="B24:D24"/>
    <mergeCell ref="K21:L22"/>
    <mergeCell ref="W21:X22"/>
    <mergeCell ref="I22:J22"/>
    <mergeCell ref="Y21:AA21"/>
    <mergeCell ref="Y22:AA22"/>
    <mergeCell ref="M21:O22"/>
    <mergeCell ref="P21:R22"/>
    <mergeCell ref="S21:V21"/>
    <mergeCell ref="S22:V22"/>
    <mergeCell ref="K23:L24"/>
    <mergeCell ref="W23:X24"/>
    <mergeCell ref="A25:AC25"/>
    <mergeCell ref="I24:J24"/>
    <mergeCell ref="Y23:AA23"/>
    <mergeCell ref="Y24:AA24"/>
    <mergeCell ref="M23:O24"/>
    <mergeCell ref="P23:R24"/>
    <mergeCell ref="S23:V23"/>
    <mergeCell ref="A23:A24"/>
    <mergeCell ref="K26:L27"/>
    <mergeCell ref="W26:X27"/>
    <mergeCell ref="S27:V27"/>
    <mergeCell ref="P26:R27"/>
    <mergeCell ref="S26:V26"/>
    <mergeCell ref="A28:A29"/>
    <mergeCell ref="B28:D29"/>
    <mergeCell ref="G28:H29"/>
    <mergeCell ref="I28:J29"/>
    <mergeCell ref="I26:J26"/>
    <mergeCell ref="I27:J27"/>
    <mergeCell ref="AB23:AC23"/>
    <mergeCell ref="AB24:AC24"/>
    <mergeCell ref="Y26:AA26"/>
    <mergeCell ref="Y27:AA27"/>
    <mergeCell ref="M26:O27"/>
    <mergeCell ref="S24:V24"/>
    <mergeCell ref="AB26:AC26"/>
    <mergeCell ref="AB27:AC27"/>
    <mergeCell ref="A26:A27"/>
    <mergeCell ref="B26:D26"/>
    <mergeCell ref="G26:H26"/>
    <mergeCell ref="G27:H27"/>
    <mergeCell ref="B27:D27"/>
    <mergeCell ref="A30:A31"/>
    <mergeCell ref="B30:D30"/>
    <mergeCell ref="G30:H30"/>
    <mergeCell ref="G31:H31"/>
    <mergeCell ref="Y28:AC29"/>
    <mergeCell ref="K28:L29"/>
    <mergeCell ref="P28:V29"/>
    <mergeCell ref="W28:X29"/>
    <mergeCell ref="M28:O29"/>
    <mergeCell ref="A32:A33"/>
    <mergeCell ref="B32:D33"/>
    <mergeCell ref="G32:H33"/>
    <mergeCell ref="I32:J33"/>
    <mergeCell ref="AB30:AC30"/>
    <mergeCell ref="AB31:AC31"/>
    <mergeCell ref="B31:D31"/>
    <mergeCell ref="K30:L31"/>
    <mergeCell ref="W30:X31"/>
    <mergeCell ref="I30:J30"/>
    <mergeCell ref="I31:J31"/>
    <mergeCell ref="Y30:AA30"/>
    <mergeCell ref="Y31:AA31"/>
    <mergeCell ref="M30:O31"/>
    <mergeCell ref="P30:R31"/>
    <mergeCell ref="S30:V30"/>
    <mergeCell ref="S31:V31"/>
    <mergeCell ref="G34:H34"/>
    <mergeCell ref="G35:H35"/>
    <mergeCell ref="I34:J34"/>
    <mergeCell ref="I35:J35"/>
    <mergeCell ref="Y32:AC33"/>
    <mergeCell ref="K32:L33"/>
    <mergeCell ref="P32:V33"/>
    <mergeCell ref="W32:X33"/>
    <mergeCell ref="M32:O33"/>
    <mergeCell ref="B35:D35"/>
    <mergeCell ref="K34:L35"/>
    <mergeCell ref="W34:X35"/>
    <mergeCell ref="A36:A37"/>
    <mergeCell ref="B36:D37"/>
    <mergeCell ref="G36:H37"/>
    <mergeCell ref="I36:J37"/>
    <mergeCell ref="M36:O37"/>
    <mergeCell ref="A34:A35"/>
    <mergeCell ref="B34:D34"/>
    <mergeCell ref="M38:O39"/>
    <mergeCell ref="Y38:AC39"/>
    <mergeCell ref="Y34:AA34"/>
    <mergeCell ref="Y35:AA35"/>
    <mergeCell ref="M34:O35"/>
    <mergeCell ref="P34:R35"/>
    <mergeCell ref="S34:V34"/>
    <mergeCell ref="S35:V35"/>
    <mergeCell ref="AB34:AC34"/>
    <mergeCell ref="AB35:AC35"/>
    <mergeCell ref="A38:A39"/>
    <mergeCell ref="B38:D39"/>
    <mergeCell ref="G38:H39"/>
    <mergeCell ref="I38:J39"/>
    <mergeCell ref="Y36:AC37"/>
    <mergeCell ref="K36:L37"/>
    <mergeCell ref="P36:V37"/>
    <mergeCell ref="W36:X37"/>
    <mergeCell ref="A42:AC42"/>
    <mergeCell ref="A43:T43"/>
    <mergeCell ref="U43:Z43"/>
    <mergeCell ref="AA43:AC43"/>
    <mergeCell ref="S41:V41"/>
    <mergeCell ref="Y40:AC40"/>
    <mergeCell ref="Y41:AC41"/>
    <mergeCell ref="W40:X41"/>
    <mergeCell ref="A47:T47"/>
    <mergeCell ref="U47:Z47"/>
    <mergeCell ref="AA47:AC47"/>
    <mergeCell ref="K38:L39"/>
    <mergeCell ref="P38:V39"/>
    <mergeCell ref="W38:X39"/>
    <mergeCell ref="A40:L41"/>
    <mergeCell ref="M40:O41"/>
    <mergeCell ref="P40:R41"/>
    <mergeCell ref="S40:V40"/>
    <mergeCell ref="AA45:AC45"/>
    <mergeCell ref="A46:I46"/>
    <mergeCell ref="J46:T46"/>
    <mergeCell ref="U46:Z46"/>
    <mergeCell ref="AA46:AC46"/>
    <mergeCell ref="A51:T51"/>
    <mergeCell ref="U51:Z51"/>
    <mergeCell ref="AA51:AC51"/>
    <mergeCell ref="A44:I44"/>
    <mergeCell ref="J44:T44"/>
    <mergeCell ref="U44:Z44"/>
    <mergeCell ref="AA44:AC44"/>
    <mergeCell ref="A45:I45"/>
    <mergeCell ref="J45:T45"/>
    <mergeCell ref="U45:Z45"/>
    <mergeCell ref="A49:T49"/>
    <mergeCell ref="U49:Z49"/>
    <mergeCell ref="AA49:AC49"/>
    <mergeCell ref="A50:T50"/>
    <mergeCell ref="U50:Z50"/>
    <mergeCell ref="AA50:AC50"/>
    <mergeCell ref="A48:I48"/>
    <mergeCell ref="J48:T48"/>
    <mergeCell ref="U48:Z48"/>
    <mergeCell ref="AA48:AC48"/>
    <mergeCell ref="A54:I54"/>
    <mergeCell ref="J54:T54"/>
    <mergeCell ref="U54:Z54"/>
    <mergeCell ref="AA54:AC54"/>
    <mergeCell ref="A52:AC52"/>
    <mergeCell ref="A53:I53"/>
    <mergeCell ref="J53:T53"/>
    <mergeCell ref="U53:Z53"/>
    <mergeCell ref="AA53:AC53"/>
    <mergeCell ref="A57:I57"/>
    <mergeCell ref="J57:T57"/>
    <mergeCell ref="U57:Z57"/>
    <mergeCell ref="AA57:AC57"/>
    <mergeCell ref="A55:AC55"/>
    <mergeCell ref="A56:I56"/>
    <mergeCell ref="J56:T56"/>
    <mergeCell ref="U56:Z56"/>
    <mergeCell ref="AA56:AC56"/>
    <mergeCell ref="A60:I60"/>
    <mergeCell ref="J60:T60"/>
    <mergeCell ref="U60:Z60"/>
    <mergeCell ref="AA60:AC60"/>
    <mergeCell ref="A58:AC58"/>
    <mergeCell ref="A59:I59"/>
    <mergeCell ref="J59:T59"/>
    <mergeCell ref="U59:Z59"/>
    <mergeCell ref="AA59:AC59"/>
    <mergeCell ref="A63:I63"/>
    <mergeCell ref="J63:T63"/>
    <mergeCell ref="U63:Z63"/>
    <mergeCell ref="AA63:AC63"/>
    <mergeCell ref="A61:AC61"/>
    <mergeCell ref="A62:I62"/>
    <mergeCell ref="J62:T62"/>
    <mergeCell ref="U62:Z62"/>
    <mergeCell ref="AA62:AC62"/>
    <mergeCell ref="A66:T66"/>
    <mergeCell ref="U66:Z66"/>
    <mergeCell ref="AA66:AC66"/>
    <mergeCell ref="A67:I67"/>
    <mergeCell ref="J67:T67"/>
    <mergeCell ref="U67:Z67"/>
    <mergeCell ref="AA67:AC67"/>
    <mergeCell ref="A65:I65"/>
    <mergeCell ref="J65:T65"/>
    <mergeCell ref="U65:Z65"/>
    <mergeCell ref="AA65:AC65"/>
    <mergeCell ref="A64:I64"/>
    <mergeCell ref="J64:T64"/>
    <mergeCell ref="U64:Z64"/>
    <mergeCell ref="AA64:AC64"/>
    <mergeCell ref="A70:T70"/>
    <mergeCell ref="U70:Z70"/>
    <mergeCell ref="AA70:AC70"/>
    <mergeCell ref="A71:I71"/>
    <mergeCell ref="J71:T71"/>
    <mergeCell ref="U71:Z71"/>
    <mergeCell ref="AA71:AC71"/>
    <mergeCell ref="A68:T68"/>
    <mergeCell ref="U68:Z68"/>
    <mergeCell ref="AA68:AC68"/>
    <mergeCell ref="A69:I69"/>
    <mergeCell ref="J69:T69"/>
    <mergeCell ref="U69:Z69"/>
    <mergeCell ref="AA69:AC69"/>
    <mergeCell ref="A74:T74"/>
    <mergeCell ref="U74:Z74"/>
    <mergeCell ref="AA74:AC74"/>
    <mergeCell ref="A75:I75"/>
    <mergeCell ref="J75:T75"/>
    <mergeCell ref="U75:Z75"/>
    <mergeCell ref="AA75:AC75"/>
    <mergeCell ref="A72:T72"/>
    <mergeCell ref="U72:Z72"/>
    <mergeCell ref="AA72:AC72"/>
    <mergeCell ref="A73:I73"/>
    <mergeCell ref="J73:T73"/>
    <mergeCell ref="U73:Z73"/>
    <mergeCell ref="AA73:AC73"/>
    <mergeCell ref="A76:T76"/>
    <mergeCell ref="U76:Z76"/>
    <mergeCell ref="AA76:AC76"/>
    <mergeCell ref="A89:AC89"/>
    <mergeCell ref="A87:AC87"/>
    <mergeCell ref="A88:AC88"/>
    <mergeCell ref="A83:E83"/>
    <mergeCell ref="T83:AC83"/>
    <mergeCell ref="A84:E84"/>
    <mergeCell ref="X84:AC84"/>
    <mergeCell ref="A95:B95"/>
    <mergeCell ref="D95:G95"/>
    <mergeCell ref="H95:K95"/>
    <mergeCell ref="L95:M95"/>
    <mergeCell ref="Z95:AB95"/>
    <mergeCell ref="T95:W95"/>
    <mergeCell ref="X95:Y95"/>
    <mergeCell ref="L91:M92"/>
    <mergeCell ref="L93:M93"/>
    <mergeCell ref="N91:P92"/>
    <mergeCell ref="N93:P93"/>
    <mergeCell ref="N95:P95"/>
    <mergeCell ref="Q95:S95"/>
    <mergeCell ref="H96:K96"/>
    <mergeCell ref="L96:M97"/>
    <mergeCell ref="Q90:Y90"/>
    <mergeCell ref="Q91:S93"/>
    <mergeCell ref="T91:W93"/>
    <mergeCell ref="X91:Y92"/>
    <mergeCell ref="X93:Y93"/>
    <mergeCell ref="L90:P90"/>
    <mergeCell ref="N96:O97"/>
    <mergeCell ref="Q96:S97"/>
    <mergeCell ref="AC96:AC97"/>
    <mergeCell ref="A98:B99"/>
    <mergeCell ref="C98:C99"/>
    <mergeCell ref="D98:G99"/>
    <mergeCell ref="H99:K99"/>
    <mergeCell ref="H98:K98"/>
    <mergeCell ref="A96:B97"/>
    <mergeCell ref="C96:C97"/>
    <mergeCell ref="D96:G97"/>
    <mergeCell ref="H97:K97"/>
    <mergeCell ref="T96:W97"/>
    <mergeCell ref="X96:Y97"/>
    <mergeCell ref="Z96:AB97"/>
    <mergeCell ref="Z100:AB101"/>
    <mergeCell ref="AC98:AC99"/>
    <mergeCell ref="Z98:AB99"/>
    <mergeCell ref="A100:B101"/>
    <mergeCell ref="C100:C101"/>
    <mergeCell ref="D100:G101"/>
    <mergeCell ref="H101:K101"/>
    <mergeCell ref="H100:K100"/>
    <mergeCell ref="L100:M101"/>
    <mergeCell ref="Q100:S101"/>
    <mergeCell ref="X100:Y101"/>
    <mergeCell ref="T100:W101"/>
    <mergeCell ref="N98:O99"/>
    <mergeCell ref="N100:O101"/>
    <mergeCell ref="L98:M99"/>
    <mergeCell ref="Q98:S99"/>
    <mergeCell ref="T98:W99"/>
    <mergeCell ref="X98:Y99"/>
    <mergeCell ref="AC100:AC101"/>
    <mergeCell ref="A102:B103"/>
    <mergeCell ref="C102:C103"/>
    <mergeCell ref="D102:G103"/>
    <mergeCell ref="H103:K103"/>
    <mergeCell ref="H102:K102"/>
    <mergeCell ref="L102:M103"/>
    <mergeCell ref="Q102:S103"/>
    <mergeCell ref="T102:W103"/>
    <mergeCell ref="X102:Y103"/>
    <mergeCell ref="Z102:AB103"/>
    <mergeCell ref="AC102:AC103"/>
    <mergeCell ref="A104:B105"/>
    <mergeCell ref="C104:C105"/>
    <mergeCell ref="D104:G105"/>
    <mergeCell ref="H105:K105"/>
    <mergeCell ref="H104:K104"/>
    <mergeCell ref="N102:O103"/>
    <mergeCell ref="N104:O105"/>
    <mergeCell ref="A110:AC110"/>
    <mergeCell ref="T106:AC106"/>
    <mergeCell ref="A107:AC107"/>
    <mergeCell ref="A108:D108"/>
    <mergeCell ref="A106:P106"/>
    <mergeCell ref="Q106:S106"/>
    <mergeCell ref="A109:D109"/>
    <mergeCell ref="E109:Q109"/>
    <mergeCell ref="R109:AC109"/>
    <mergeCell ref="X85:AC85"/>
    <mergeCell ref="A85:E85"/>
    <mergeCell ref="E108:Q108"/>
    <mergeCell ref="R108:AC108"/>
    <mergeCell ref="L104:M105"/>
    <mergeCell ref="Q104:S105"/>
    <mergeCell ref="T104:W105"/>
    <mergeCell ref="X104:Y105"/>
    <mergeCell ref="Z104:AB105"/>
    <mergeCell ref="AC104:AC105"/>
  </mergeCells>
  <printOptions/>
  <pageMargins left="0.7086614173228347" right="0.7086614173228347" top="0.5511811023622047" bottom="0.2755905511811024" header="0.31496062992125984" footer="0.31496062992125984"/>
  <pageSetup fitToHeight="8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 customHeight="1">
      <c r="A1" t="s">
        <v>0</v>
      </c>
      <c r="G1" s="1"/>
    </row>
    <row r="2" spans="1:6" ht="15">
      <c r="A2">
        <f>'Смета+ Неучт. Строителей 50-А'!A1</f>
        <v>0</v>
      </c>
      <c r="B2">
        <v>42</v>
      </c>
      <c r="C2">
        <v>0</v>
      </c>
      <c r="D2">
        <v>0</v>
      </c>
      <c r="E2">
        <v>0</v>
      </c>
      <c r="F2">
        <v>700</v>
      </c>
    </row>
    <row r="3" spans="1:6" ht="15">
      <c r="A3" t="str">
        <f>'Смета+ Неучт. Строителей 50-А'!A4</f>
        <v>_____________________О.Н. Кононова</v>
      </c>
      <c r="B3">
        <v>42</v>
      </c>
      <c r="C3">
        <v>1</v>
      </c>
      <c r="D3">
        <v>0</v>
      </c>
      <c r="E3">
        <v>0</v>
      </c>
      <c r="F3">
        <v>701</v>
      </c>
    </row>
    <row r="4" spans="1:6" ht="15">
      <c r="A4">
        <f>'Смета+ Неучт. Строителей 50-А'!A5</f>
        <v>0</v>
      </c>
      <c r="B4">
        <v>42</v>
      </c>
      <c r="C4">
        <v>2</v>
      </c>
      <c r="D4">
        <v>0</v>
      </c>
      <c r="E4">
        <v>0</v>
      </c>
      <c r="F4">
        <v>702</v>
      </c>
    </row>
    <row r="5" spans="1:6" ht="15">
      <c r="A5" t="str">
        <f>'Смета+ Неучт. Строителей 50-А'!A6</f>
        <v>ЛОКАЛЬНАЯ СМЕТА № </v>
      </c>
      <c r="B5">
        <v>42</v>
      </c>
      <c r="C5">
        <v>3</v>
      </c>
      <c r="D5">
        <v>0</v>
      </c>
      <c r="E5">
        <v>0</v>
      </c>
      <c r="F5">
        <v>703</v>
      </c>
    </row>
    <row r="6" spans="1:6" ht="15">
      <c r="A6" t="str">
        <f>'Смета+ Неучт. Строителей 50-А'!A7</f>
        <v>на демонтаж старого оборудования и установку детского игрового комплекса по адресу:</v>
      </c>
      <c r="B6">
        <v>42</v>
      </c>
      <c r="C6">
        <v>4</v>
      </c>
      <c r="D6">
        <v>0</v>
      </c>
      <c r="E6">
        <v>0</v>
      </c>
      <c r="F6">
        <v>704</v>
      </c>
    </row>
    <row r="7" spans="1:6" ht="15">
      <c r="A7" t="e">
        <f>'Смета+ Неучт. Строителей 50-А'!#REF!</f>
        <v>#REF!</v>
      </c>
      <c r="B7">
        <v>42</v>
      </c>
      <c r="C7">
        <v>6</v>
      </c>
      <c r="D7">
        <v>0</v>
      </c>
      <c r="E7">
        <v>0</v>
      </c>
      <c r="F7">
        <v>706</v>
      </c>
    </row>
    <row r="8" spans="1:6" ht="15">
      <c r="A8" t="e">
        <f>'Смета+ Неучт. Строителей 50-А'!#REF!</f>
        <v>#REF!</v>
      </c>
      <c r="B8">
        <v>42</v>
      </c>
      <c r="C8">
        <v>6</v>
      </c>
      <c r="D8">
        <v>1</v>
      </c>
      <c r="E8">
        <v>0</v>
      </c>
      <c r="F8">
        <v>706</v>
      </c>
    </row>
    <row r="9" spans="1:6" ht="15">
      <c r="A9" t="e">
        <f>'Смета+ Неучт. Строителей 50-А'!#REF!</f>
        <v>#REF!</v>
      </c>
      <c r="B9">
        <v>42</v>
      </c>
      <c r="C9">
        <v>7</v>
      </c>
      <c r="D9">
        <v>0</v>
      </c>
      <c r="E9">
        <v>0</v>
      </c>
      <c r="F9">
        <v>707</v>
      </c>
    </row>
    <row r="10" spans="1:6" ht="15">
      <c r="A10" t="e">
        <f>'Смета+ Неучт. Строителей 50-А'!#REF!</f>
        <v>#REF!</v>
      </c>
      <c r="B10">
        <v>42</v>
      </c>
      <c r="C10">
        <v>7</v>
      </c>
      <c r="D10">
        <v>1</v>
      </c>
      <c r="E10">
        <v>0</v>
      </c>
      <c r="F10">
        <v>707</v>
      </c>
    </row>
    <row r="11" spans="1:6" ht="15">
      <c r="A11" t="str">
        <f>'Смета+ Неучт. Строителей 50-А'!A9</f>
        <v>№ п/п</v>
      </c>
      <c r="B11">
        <v>42</v>
      </c>
      <c r="C11">
        <v>10</v>
      </c>
      <c r="D11">
        <v>0</v>
      </c>
      <c r="E11">
        <v>0</v>
      </c>
      <c r="F11">
        <v>11200</v>
      </c>
    </row>
    <row r="12" spans="1:6" ht="15">
      <c r="A12" t="str">
        <f>'Смета+ Неучт. Строителей 50-А'!B9</f>
        <v>Шифр и номер позиции норматива</v>
      </c>
      <c r="B12">
        <v>42</v>
      </c>
      <c r="C12">
        <v>10</v>
      </c>
      <c r="D12">
        <v>1</v>
      </c>
      <c r="E12">
        <v>0</v>
      </c>
      <c r="F12">
        <v>11200</v>
      </c>
    </row>
    <row r="13" spans="1:6" ht="15">
      <c r="A13" t="str">
        <f>'Смета+ Неучт. Строителей 50-А'!E9</f>
        <v>Наименование работ и затрат</v>
      </c>
      <c r="B13">
        <v>42</v>
      </c>
      <c r="C13">
        <v>10</v>
      </c>
      <c r="D13">
        <v>2</v>
      </c>
      <c r="E13">
        <v>0</v>
      </c>
      <c r="F13">
        <v>11200</v>
      </c>
    </row>
    <row r="14" spans="1:6" ht="15">
      <c r="A14" t="str">
        <f>'Смета+ Неучт. Строителей 50-А'!F9</f>
        <v>Количество</v>
      </c>
      <c r="B14">
        <v>42</v>
      </c>
      <c r="C14">
        <v>10</v>
      </c>
      <c r="D14">
        <v>3</v>
      </c>
      <c r="E14">
        <v>0</v>
      </c>
      <c r="F14">
        <v>11200</v>
      </c>
    </row>
    <row r="15" spans="1:6" ht="15">
      <c r="A15" t="str">
        <f>'Смета+ Неучт. Строителей 50-А'!F11</f>
        <v>ед. изм.</v>
      </c>
      <c r="B15">
        <v>42</v>
      </c>
      <c r="C15">
        <v>10</v>
      </c>
      <c r="D15">
        <v>4</v>
      </c>
      <c r="E15">
        <v>0</v>
      </c>
      <c r="F15">
        <v>11200</v>
      </c>
    </row>
    <row r="16" spans="1:6" ht="15">
      <c r="A16" t="str">
        <f>'Смета+ Неучт. Строителей 50-А'!G9</f>
        <v>Стоимость на единицу, руб</v>
      </c>
      <c r="B16">
        <v>42</v>
      </c>
      <c r="C16">
        <v>10</v>
      </c>
      <c r="D16">
        <v>5</v>
      </c>
      <c r="E16">
        <v>0</v>
      </c>
      <c r="F16">
        <v>11200</v>
      </c>
    </row>
    <row r="17" spans="1:6" ht="15">
      <c r="A17" t="str">
        <f>'Смета+ Неучт. Строителей 50-А'!G10</f>
        <v>Всего</v>
      </c>
      <c r="B17">
        <v>42</v>
      </c>
      <c r="C17">
        <v>10</v>
      </c>
      <c r="D17">
        <v>6</v>
      </c>
      <c r="E17">
        <v>0</v>
      </c>
      <c r="F17">
        <v>11200</v>
      </c>
    </row>
    <row r="18" spans="1:6" ht="15">
      <c r="A18" t="str">
        <f>'Смета+ Неучт. Строителей 50-А'!G12</f>
        <v>Основной зарплаты</v>
      </c>
      <c r="B18">
        <v>42</v>
      </c>
      <c r="C18">
        <v>10</v>
      </c>
      <c r="D18">
        <v>7</v>
      </c>
      <c r="E18">
        <v>0</v>
      </c>
      <c r="F18">
        <v>11200</v>
      </c>
    </row>
    <row r="19" spans="1:6" ht="15">
      <c r="A19" t="str">
        <f>'Смета+ Неучт. Строителей 50-А'!I10</f>
        <v>Экспл. машин</v>
      </c>
      <c r="B19">
        <v>42</v>
      </c>
      <c r="C19">
        <v>10</v>
      </c>
      <c r="D19">
        <v>8</v>
      </c>
      <c r="E19">
        <v>0</v>
      </c>
      <c r="F19">
        <v>11200</v>
      </c>
    </row>
    <row r="20" spans="1:6" ht="15">
      <c r="A20" t="str">
        <f>'Смета+ Неучт. Строителей 50-А'!I12</f>
        <v>В т.ч. зарплаты</v>
      </c>
      <c r="B20">
        <v>42</v>
      </c>
      <c r="C20">
        <v>10</v>
      </c>
      <c r="D20">
        <v>9</v>
      </c>
      <c r="E20">
        <v>0</v>
      </c>
      <c r="F20">
        <v>11200</v>
      </c>
    </row>
    <row r="21" spans="1:6" ht="15">
      <c r="A21" t="str">
        <f>'Смета+ Неучт. Строителей 50-А'!M9</f>
        <v>Общая стоимость, руб.</v>
      </c>
      <c r="B21">
        <v>42</v>
      </c>
      <c r="C21">
        <v>10</v>
      </c>
      <c r="D21">
        <v>10</v>
      </c>
      <c r="E21">
        <v>0</v>
      </c>
      <c r="F21">
        <v>11200</v>
      </c>
    </row>
    <row r="22" spans="1:6" ht="15">
      <c r="A22" t="str">
        <f>'Смета+ Неучт. Строителей 50-А'!M10</f>
        <v>Всего</v>
      </c>
      <c r="B22">
        <v>42</v>
      </c>
      <c r="C22">
        <v>10</v>
      </c>
      <c r="D22">
        <v>11</v>
      </c>
      <c r="E22">
        <v>0</v>
      </c>
      <c r="F22">
        <v>11200</v>
      </c>
    </row>
    <row r="23" spans="1:6" ht="15">
      <c r="A23" t="str">
        <f>'Смета+ Неучт. Строителей 50-А'!P10</f>
        <v>Основной зарплаты</v>
      </c>
      <c r="B23">
        <v>42</v>
      </c>
      <c r="C23">
        <v>10</v>
      </c>
      <c r="D23">
        <v>12</v>
      </c>
      <c r="E23">
        <v>0</v>
      </c>
      <c r="F23">
        <v>11200</v>
      </c>
    </row>
    <row r="24" spans="1:6" ht="15">
      <c r="A24" t="str">
        <f>'Смета+ Неучт. Строителей 50-А'!S10</f>
        <v>Экспл. машин</v>
      </c>
      <c r="B24">
        <v>42</v>
      </c>
      <c r="C24">
        <v>10</v>
      </c>
      <c r="D24">
        <v>13</v>
      </c>
      <c r="E24">
        <v>0</v>
      </c>
      <c r="F24">
        <v>11200</v>
      </c>
    </row>
    <row r="25" spans="1:6" ht="15">
      <c r="A25" t="str">
        <f>'Смета+ Неучт. Строителей 50-А'!S12</f>
        <v>В т.ч. зарплаты</v>
      </c>
      <c r="B25">
        <v>42</v>
      </c>
      <c r="C25">
        <v>10</v>
      </c>
      <c r="D25">
        <v>14</v>
      </c>
      <c r="E25">
        <v>0</v>
      </c>
      <c r="F25">
        <v>11200</v>
      </c>
    </row>
    <row r="26" spans="1:6" ht="15">
      <c r="A26" t="str">
        <f>'Смета+ Неучт. Строителей 50-А'!Y9</f>
        <v>Затраты труда рабочих, чел.-ч. не занят. обсл. машин</v>
      </c>
      <c r="B26">
        <v>42</v>
      </c>
      <c r="C26">
        <v>10</v>
      </c>
      <c r="D26">
        <v>15</v>
      </c>
      <c r="E26">
        <v>0</v>
      </c>
      <c r="F26">
        <v>11200</v>
      </c>
    </row>
    <row r="27" spans="1:6" ht="15">
      <c r="A27" t="str">
        <f>'Смета+ Неучт. Строителей 50-А'!Y10</f>
        <v>обслуживающ. машины</v>
      </c>
      <c r="B27">
        <v>42</v>
      </c>
      <c r="C27">
        <v>10</v>
      </c>
      <c r="D27">
        <v>16</v>
      </c>
      <c r="E27">
        <v>0</v>
      </c>
      <c r="F27">
        <v>11200</v>
      </c>
    </row>
    <row r="28" spans="1:6" ht="15">
      <c r="A28" t="str">
        <f>'Смета+ Неучт. Строителей 50-А'!Y12</f>
        <v>На един.</v>
      </c>
      <c r="B28">
        <v>42</v>
      </c>
      <c r="C28">
        <v>10</v>
      </c>
      <c r="D28">
        <v>17</v>
      </c>
      <c r="E28">
        <v>0</v>
      </c>
      <c r="F28">
        <v>11200</v>
      </c>
    </row>
    <row r="29" spans="1:6" ht="15">
      <c r="A29" t="str">
        <f>'Смета+ Неучт. Строителей 50-А'!AB12</f>
        <v>Всего</v>
      </c>
      <c r="B29">
        <v>42</v>
      </c>
      <c r="C29">
        <v>10</v>
      </c>
      <c r="D29">
        <v>18</v>
      </c>
      <c r="E29">
        <v>0</v>
      </c>
      <c r="F29">
        <v>11200</v>
      </c>
    </row>
    <row r="30" spans="1:6" ht="15">
      <c r="A30" t="str">
        <f>'Смета+ Неучт. Строителей 50-А'!K10</f>
        <v>Материалы</v>
      </c>
      <c r="B30">
        <v>42</v>
      </c>
      <c r="C30">
        <v>10</v>
      </c>
      <c r="D30">
        <v>19</v>
      </c>
      <c r="E30">
        <v>0</v>
      </c>
      <c r="F30">
        <v>11200</v>
      </c>
    </row>
    <row r="31" spans="1:6" ht="15">
      <c r="A31" t="str">
        <f>'Смета+ Неучт. Строителей 50-А'!W10</f>
        <v>Материалы</v>
      </c>
      <c r="B31">
        <v>42</v>
      </c>
      <c r="C31">
        <v>10</v>
      </c>
      <c r="D31">
        <v>20</v>
      </c>
      <c r="E31">
        <v>0</v>
      </c>
      <c r="F31">
        <v>11200</v>
      </c>
    </row>
    <row r="32" spans="1:6" ht="15">
      <c r="A32">
        <f>'Смета+ Неучт. Строителей 50-А'!A15</f>
        <v>1</v>
      </c>
      <c r="B32">
        <v>42</v>
      </c>
      <c r="C32">
        <v>138</v>
      </c>
      <c r="D32">
        <v>0</v>
      </c>
      <c r="E32">
        <v>0</v>
      </c>
      <c r="F32">
        <v>11202</v>
      </c>
    </row>
    <row r="33" spans="1:6" ht="15">
      <c r="A33" t="str">
        <f>'Смета+ Неучт. Строителей 50-А'!B15</f>
        <v>ФЕР01-01-036-01</v>
      </c>
      <c r="B33">
        <v>42</v>
      </c>
      <c r="C33">
        <v>138</v>
      </c>
      <c r="D33">
        <v>1</v>
      </c>
      <c r="E33">
        <v>0</v>
      </c>
      <c r="F33">
        <v>11202</v>
      </c>
    </row>
    <row r="34" spans="1:6" ht="15">
      <c r="A34" t="str">
        <f>'Смета+ Неучт. Строителей 50-А'!E15</f>
        <v>Планировка площадей бульдозерами мощностью 59 кВт (80л.с.)</v>
      </c>
      <c r="B34">
        <v>42</v>
      </c>
      <c r="C34">
        <v>138</v>
      </c>
      <c r="D34">
        <v>2</v>
      </c>
      <c r="E34">
        <v>0</v>
      </c>
      <c r="F34">
        <v>11202</v>
      </c>
    </row>
    <row r="35" spans="1:6" ht="15">
      <c r="A35" t="str">
        <f>'Смета+ Неучт. Строителей 50-А'!F16</f>
        <v>1000 м2 спланированной поверхности за 1 проход </v>
      </c>
      <c r="B35">
        <v>42</v>
      </c>
      <c r="C35">
        <v>138</v>
      </c>
      <c r="D35">
        <v>3</v>
      </c>
      <c r="E35">
        <v>0</v>
      </c>
      <c r="F35">
        <v>11202</v>
      </c>
    </row>
    <row r="36" spans="1:6" ht="15">
      <c r="A36" s="6">
        <f>'Смета+ Неучт. Строителей 50-А'!F15</f>
        <v>0.75</v>
      </c>
      <c r="B36">
        <v>42</v>
      </c>
      <c r="C36">
        <v>138</v>
      </c>
      <c r="D36">
        <v>4</v>
      </c>
      <c r="E36">
        <v>0</v>
      </c>
      <c r="F36">
        <v>11202</v>
      </c>
    </row>
    <row r="37" spans="1:6" ht="15">
      <c r="A37" s="7">
        <f>'Смета+ Неучт. Строителей 50-А'!G16</f>
        <v>0</v>
      </c>
      <c r="B37">
        <v>42</v>
      </c>
      <c r="C37">
        <v>138</v>
      </c>
      <c r="D37">
        <v>6</v>
      </c>
      <c r="E37">
        <v>0</v>
      </c>
      <c r="F37">
        <v>11202</v>
      </c>
    </row>
    <row r="38" spans="1:6" ht="15">
      <c r="A38">
        <f>'Смета+ Неучт. Строителей 50-А'!I15</f>
        <v>29.162499999999998</v>
      </c>
      <c r="B38">
        <v>42</v>
      </c>
      <c r="C38">
        <v>138</v>
      </c>
      <c r="D38">
        <v>7</v>
      </c>
      <c r="E38">
        <v>0</v>
      </c>
      <c r="F38">
        <v>11202</v>
      </c>
    </row>
    <row r="39" spans="1:6" ht="15">
      <c r="A39">
        <f>'Смета+ Неучт. Строителей 50-А'!I16</f>
        <v>6.4125</v>
      </c>
      <c r="B39">
        <v>42</v>
      </c>
      <c r="C39">
        <v>138</v>
      </c>
      <c r="D39">
        <v>8</v>
      </c>
      <c r="E39">
        <v>0</v>
      </c>
      <c r="F39">
        <v>11202</v>
      </c>
    </row>
    <row r="40" spans="1:6" ht="15">
      <c r="A40" s="7">
        <f>'Смета+ Неучт. Строителей 50-А'!Y15</f>
        <v>0</v>
      </c>
      <c r="B40">
        <v>42</v>
      </c>
      <c r="C40">
        <v>138</v>
      </c>
      <c r="D40">
        <v>9</v>
      </c>
      <c r="E40">
        <v>0</v>
      </c>
      <c r="F40">
        <v>11202</v>
      </c>
    </row>
    <row r="41" spans="1:6" ht="15">
      <c r="A41">
        <f>'Смета+ Неучт. Строителей 50-А'!Y16</f>
        <v>0.475</v>
      </c>
      <c r="B41">
        <v>42</v>
      </c>
      <c r="C41">
        <v>138</v>
      </c>
      <c r="D41">
        <v>10</v>
      </c>
      <c r="E41">
        <v>0</v>
      </c>
      <c r="F41">
        <v>11202</v>
      </c>
    </row>
    <row r="42" spans="1:6" ht="15">
      <c r="A42" s="7">
        <f>'Смета+ Неучт. Строителей 50-А'!K15</f>
        <v>0</v>
      </c>
      <c r="B42">
        <v>42</v>
      </c>
      <c r="C42">
        <v>138</v>
      </c>
      <c r="D42">
        <v>18</v>
      </c>
      <c r="E42">
        <v>0</v>
      </c>
      <c r="F42">
        <v>11202</v>
      </c>
    </row>
    <row r="43" spans="1:6" ht="15">
      <c r="A43">
        <f>'Смета+ Неучт. Строителей 50-А'!A17</f>
        <v>2</v>
      </c>
      <c r="B43">
        <v>42</v>
      </c>
      <c r="C43">
        <v>489</v>
      </c>
      <c r="D43">
        <v>0</v>
      </c>
      <c r="E43">
        <v>0</v>
      </c>
      <c r="F43">
        <v>11202</v>
      </c>
    </row>
    <row r="44" spans="1:6" ht="15">
      <c r="A44" t="str">
        <f>'Смета+ Неучт. Строителей 50-А'!B17</f>
        <v>ФЕР27-04-003-01</v>
      </c>
      <c r="B44">
        <v>42</v>
      </c>
      <c r="C44">
        <v>489</v>
      </c>
      <c r="D44">
        <v>1</v>
      </c>
      <c r="E44">
        <v>0</v>
      </c>
      <c r="F44">
        <v>11202</v>
      </c>
    </row>
    <row r="45" spans="1:6" ht="15">
      <c r="A45" t="str">
        <f>'Смета+ Неучт. Строителей 50-А'!E17</f>
        <v>Устройство оснований и покрытий из песчано-гравийных или щебеночно-песчаных смесей однослойных толщиной 12 см</v>
      </c>
      <c r="B45">
        <v>42</v>
      </c>
      <c r="C45">
        <v>489</v>
      </c>
      <c r="D45">
        <v>2</v>
      </c>
      <c r="E45">
        <v>0</v>
      </c>
      <c r="F45">
        <v>11202</v>
      </c>
    </row>
    <row r="46" spans="1:6" ht="15">
      <c r="A46" t="str">
        <f>'Смета+ Неучт. Строителей 50-А'!F18</f>
        <v>1000 м2 основания или покрытия</v>
      </c>
      <c r="B46">
        <v>42</v>
      </c>
      <c r="C46">
        <v>489</v>
      </c>
      <c r="D46">
        <v>3</v>
      </c>
      <c r="E46">
        <v>0</v>
      </c>
      <c r="F46">
        <v>11202</v>
      </c>
    </row>
    <row r="47" spans="1:6" ht="15">
      <c r="A47" s="6">
        <f>'Смета+ Неучт. Строителей 50-А'!F17</f>
        <v>0.75</v>
      </c>
      <c r="B47">
        <v>42</v>
      </c>
      <c r="C47">
        <v>489</v>
      </c>
      <c r="D47">
        <v>4</v>
      </c>
      <c r="E47">
        <v>0</v>
      </c>
      <c r="F47">
        <v>11202</v>
      </c>
    </row>
    <row r="48" spans="1:6" ht="15">
      <c r="A48">
        <f>'Смета+ Неучт. Строителей 50-А'!G18</f>
        <v>445.0385</v>
      </c>
      <c r="B48">
        <v>42</v>
      </c>
      <c r="C48">
        <v>489</v>
      </c>
      <c r="D48">
        <v>6</v>
      </c>
      <c r="E48">
        <v>0</v>
      </c>
      <c r="F48">
        <v>11202</v>
      </c>
    </row>
    <row r="49" spans="1:6" ht="15">
      <c r="A49">
        <f>'Смета+ Неучт. Строителей 50-А'!I17</f>
        <v>3384.5875</v>
      </c>
      <c r="B49">
        <v>42</v>
      </c>
      <c r="C49">
        <v>489</v>
      </c>
      <c r="D49">
        <v>7</v>
      </c>
      <c r="E49">
        <v>0</v>
      </c>
      <c r="F49">
        <v>11202</v>
      </c>
    </row>
    <row r="50" spans="1:6" ht="15">
      <c r="A50">
        <f>'Смета+ Неучт. Строителей 50-А'!I18</f>
        <v>411.46250000000003</v>
      </c>
      <c r="B50">
        <v>42</v>
      </c>
      <c r="C50">
        <v>489</v>
      </c>
      <c r="D50">
        <v>8</v>
      </c>
      <c r="E50">
        <v>0</v>
      </c>
      <c r="F50">
        <v>11202</v>
      </c>
    </row>
    <row r="51" spans="1:6" ht="15">
      <c r="A51">
        <f>'Смета+ Неучт. Строителей 50-А'!Y17</f>
        <v>53.10699999999999</v>
      </c>
      <c r="B51">
        <v>42</v>
      </c>
      <c r="C51">
        <v>489</v>
      </c>
      <c r="D51">
        <v>9</v>
      </c>
      <c r="E51">
        <v>0</v>
      </c>
      <c r="F51">
        <v>11202</v>
      </c>
    </row>
    <row r="52" spans="1:6" ht="15">
      <c r="A52">
        <f>'Смета+ Неучт. Строителей 50-А'!Y18</f>
        <v>33.425</v>
      </c>
      <c r="B52">
        <v>42</v>
      </c>
      <c r="C52">
        <v>489</v>
      </c>
      <c r="D52">
        <v>10</v>
      </c>
      <c r="E52">
        <v>0</v>
      </c>
      <c r="F52">
        <v>11202</v>
      </c>
    </row>
    <row r="53" spans="1:6" ht="15">
      <c r="A53">
        <f>'Смета+ Неучт. Строителей 50-А'!K17</f>
        <v>25.61999999999989</v>
      </c>
      <c r="B53">
        <v>42</v>
      </c>
      <c r="C53">
        <v>489</v>
      </c>
      <c r="D53">
        <v>18</v>
      </c>
      <c r="E53">
        <v>0</v>
      </c>
      <c r="F53">
        <v>11202</v>
      </c>
    </row>
    <row r="54" spans="1:6" ht="15">
      <c r="A54">
        <f>'Смета+ Неучт. Строителей 50-А'!A19</f>
        <v>2.1</v>
      </c>
      <c r="B54">
        <v>42</v>
      </c>
      <c r="C54">
        <v>495</v>
      </c>
      <c r="D54">
        <v>0</v>
      </c>
      <c r="E54">
        <v>0</v>
      </c>
      <c r="F54">
        <v>11206</v>
      </c>
    </row>
    <row r="55" spans="1:6" ht="15">
      <c r="A55" t="str">
        <f>'Смета+ Неучт. Строителей 50-А'!B19</f>
        <v>408-9181</v>
      </c>
      <c r="B55">
        <v>42</v>
      </c>
      <c r="C55">
        <v>495</v>
      </c>
      <c r="D55">
        <v>1</v>
      </c>
      <c r="E55">
        <v>0</v>
      </c>
      <c r="F55">
        <v>11206</v>
      </c>
    </row>
    <row r="56" spans="1:6" ht="15">
      <c r="A56" t="str">
        <f>'Смета+ Неучт. Строителей 50-А'!E19</f>
        <v>Песчано-гравийная смесь или щебеночно-песчаная смесь оптимального гранулометрического состава</v>
      </c>
      <c r="B56">
        <v>42</v>
      </c>
      <c r="C56">
        <v>495</v>
      </c>
      <c r="D56">
        <v>2</v>
      </c>
      <c r="E56">
        <v>0</v>
      </c>
      <c r="F56">
        <v>11206</v>
      </c>
    </row>
    <row r="57" spans="1:6" ht="15">
      <c r="A57" t="str">
        <f>'Смета+ Неучт. Строителей 50-А'!F20</f>
        <v>м3</v>
      </c>
      <c r="B57">
        <v>42</v>
      </c>
      <c r="C57">
        <v>495</v>
      </c>
      <c r="D57">
        <v>3</v>
      </c>
      <c r="E57">
        <v>0</v>
      </c>
      <c r="F57">
        <v>11206</v>
      </c>
    </row>
    <row r="58" spans="1:6" ht="15">
      <c r="A58" s="7">
        <f>'Смета+ Неучт. Строителей 50-А'!I19</f>
        <v>120</v>
      </c>
      <c r="B58">
        <v>42</v>
      </c>
      <c r="C58">
        <v>495</v>
      </c>
      <c r="D58">
        <v>6</v>
      </c>
      <c r="E58">
        <v>0</v>
      </c>
      <c r="F58">
        <v>11206</v>
      </c>
    </row>
    <row r="59" spans="1:6" ht="15">
      <c r="A59">
        <f>'Смета+ Неучт. Строителей 50-А'!Y19</f>
        <v>0</v>
      </c>
      <c r="B59">
        <v>42</v>
      </c>
      <c r="C59">
        <v>495</v>
      </c>
      <c r="D59">
        <v>8</v>
      </c>
      <c r="E59">
        <v>0</v>
      </c>
      <c r="F59">
        <v>11206</v>
      </c>
    </row>
    <row r="60" spans="1:6" ht="15">
      <c r="A60" s="7">
        <f>'Смета+ Неучт. Строителей 50-А'!K19</f>
        <v>60</v>
      </c>
      <c r="B60">
        <v>42</v>
      </c>
      <c r="C60">
        <v>495</v>
      </c>
      <c r="D60">
        <v>9</v>
      </c>
      <c r="E60">
        <v>0</v>
      </c>
      <c r="F60">
        <v>11206</v>
      </c>
    </row>
    <row r="61" spans="1:6" ht="15">
      <c r="A61">
        <f>'Смета+ Неучт. Строителей 50-А'!A21</f>
        <v>3</v>
      </c>
      <c r="B61">
        <v>42</v>
      </c>
      <c r="C61">
        <v>756</v>
      </c>
      <c r="D61">
        <v>0</v>
      </c>
      <c r="E61">
        <v>0</v>
      </c>
      <c r="F61">
        <v>11202</v>
      </c>
    </row>
    <row r="62" spans="1:6" ht="15">
      <c r="A62" t="str">
        <f>'Смета+ Неучт. Строителей 50-А'!B21</f>
        <v>ФЕР27-06-020-05</v>
      </c>
      <c r="B62">
        <v>42</v>
      </c>
      <c r="C62">
        <v>756</v>
      </c>
      <c r="D62">
        <v>1</v>
      </c>
      <c r="E62">
        <v>0</v>
      </c>
      <c r="F62">
        <v>11202</v>
      </c>
    </row>
    <row r="63" spans="1:6" ht="15">
      <c r="A63" t="str">
        <f>'Смета+ Неучт. Строителей 50-А'!E21</f>
        <v>Устройство покрытия толщиной 4 см из горячих асфальтобетонных смесей</v>
      </c>
      <c r="B63">
        <v>42</v>
      </c>
      <c r="C63">
        <v>756</v>
      </c>
      <c r="D63">
        <v>2</v>
      </c>
      <c r="E63">
        <v>0</v>
      </c>
      <c r="F63">
        <v>11202</v>
      </c>
    </row>
    <row r="64" spans="1:6" ht="15">
      <c r="A64" t="str">
        <f>'Смета+ Неучт. Строителей 50-А'!F22</f>
        <v>1000 м2 покрытия</v>
      </c>
      <c r="B64">
        <v>42</v>
      </c>
      <c r="C64">
        <v>756</v>
      </c>
      <c r="D64">
        <v>3</v>
      </c>
      <c r="E64">
        <v>0</v>
      </c>
      <c r="F64">
        <v>11202</v>
      </c>
    </row>
    <row r="65" spans="1:6" ht="15">
      <c r="A65" s="6">
        <f>'Смета+ Неучт. Строителей 50-А'!F21</f>
        <v>0.75</v>
      </c>
      <c r="B65">
        <v>42</v>
      </c>
      <c r="C65">
        <v>756</v>
      </c>
      <c r="D65">
        <v>4</v>
      </c>
      <c r="E65">
        <v>0</v>
      </c>
      <c r="F65">
        <v>11202</v>
      </c>
    </row>
    <row r="66" spans="1:6" ht="15">
      <c r="A66">
        <f>'Смета+ Неучт. Строителей 50-А'!G22</f>
        <v>423.7175</v>
      </c>
      <c r="B66">
        <v>42</v>
      </c>
      <c r="C66">
        <v>756</v>
      </c>
      <c r="D66">
        <v>6</v>
      </c>
      <c r="E66">
        <v>0</v>
      </c>
      <c r="F66">
        <v>11202</v>
      </c>
    </row>
    <row r="67" spans="1:6" ht="15">
      <c r="A67">
        <f>'Смета+ Неучт. Строителей 50-А'!I21</f>
        <v>2982.7749999999996</v>
      </c>
      <c r="B67">
        <v>42</v>
      </c>
      <c r="C67">
        <v>756</v>
      </c>
      <c r="D67">
        <v>7</v>
      </c>
      <c r="E67">
        <v>0</v>
      </c>
      <c r="F67">
        <v>11202</v>
      </c>
    </row>
    <row r="68" spans="1:6" ht="15">
      <c r="A68">
        <f>'Смета+ Неучт. Строителей 50-А'!I22</f>
        <v>328.175</v>
      </c>
      <c r="B68">
        <v>42</v>
      </c>
      <c r="C68">
        <v>756</v>
      </c>
      <c r="D68">
        <v>8</v>
      </c>
      <c r="E68">
        <v>0</v>
      </c>
      <c r="F68">
        <v>11202</v>
      </c>
    </row>
    <row r="69" spans="1:6" ht="15">
      <c r="A69">
        <f>'Смета+ Неучт. Строителей 50-А'!Y21</f>
        <v>44.044999999999995</v>
      </c>
      <c r="B69">
        <v>42</v>
      </c>
      <c r="C69">
        <v>756</v>
      </c>
      <c r="D69">
        <v>9</v>
      </c>
      <c r="E69">
        <v>0</v>
      </c>
      <c r="F69">
        <v>11202</v>
      </c>
    </row>
    <row r="70" spans="1:6" ht="15">
      <c r="A70" s="6">
        <f>'Смета+ Неучт. Строителей 50-А'!Y22</f>
        <v>23.849999999999998</v>
      </c>
      <c r="B70">
        <v>42</v>
      </c>
      <c r="C70">
        <v>756</v>
      </c>
      <c r="D70">
        <v>10</v>
      </c>
      <c r="E70">
        <v>0</v>
      </c>
      <c r="F70">
        <v>11202</v>
      </c>
    </row>
    <row r="71" spans="1:6" ht="15">
      <c r="A71" s="6">
        <f>'Смета+ Неучт. Строителей 50-А'!K21</f>
        <v>53578.71</v>
      </c>
      <c r="B71">
        <v>42</v>
      </c>
      <c r="C71">
        <v>756</v>
      </c>
      <c r="D71">
        <v>18</v>
      </c>
      <c r="E71">
        <v>0</v>
      </c>
      <c r="F71">
        <v>11202</v>
      </c>
    </row>
    <row r="72" spans="1:6" ht="15">
      <c r="A72">
        <f>'Смета+ Неучт. Строителей 50-А'!A23</f>
        <v>4</v>
      </c>
      <c r="B72">
        <v>42</v>
      </c>
      <c r="C72">
        <v>807</v>
      </c>
      <c r="D72">
        <v>0</v>
      </c>
      <c r="E72">
        <v>0</v>
      </c>
      <c r="F72">
        <v>11202</v>
      </c>
    </row>
    <row r="73" spans="1:6" ht="15">
      <c r="A73" t="str">
        <f>'Смета+ Неучт. Строителей 50-А'!B23</f>
        <v>ФЕР27-06-021-05</v>
      </c>
      <c r="B73">
        <v>42</v>
      </c>
      <c r="C73">
        <v>807</v>
      </c>
      <c r="D73">
        <v>1</v>
      </c>
      <c r="E73">
        <v>0</v>
      </c>
      <c r="F73">
        <v>11202</v>
      </c>
    </row>
    <row r="74" spans="1:6" ht="15">
      <c r="A74" t="str">
        <f>'Смета+ Неучт. Строителей 50-А'!E23</f>
        <v>На каждые 0,5 см изменения толщины покрытия добавлять к расценке 27-06-020-05 к=4</v>
      </c>
      <c r="B74">
        <v>42</v>
      </c>
      <c r="C74">
        <v>807</v>
      </c>
      <c r="D74">
        <v>2</v>
      </c>
      <c r="E74">
        <v>0</v>
      </c>
      <c r="F74">
        <v>11202</v>
      </c>
    </row>
    <row r="75" spans="1:6" ht="15">
      <c r="A75" t="str">
        <f>'Смета+ Неучт. Строителей 50-А'!F24</f>
        <v>1000 м2 покрытия</v>
      </c>
      <c r="B75">
        <v>42</v>
      </c>
      <c r="C75">
        <v>807</v>
      </c>
      <c r="D75">
        <v>3</v>
      </c>
      <c r="E75">
        <v>0</v>
      </c>
      <c r="F75">
        <v>11202</v>
      </c>
    </row>
    <row r="76" spans="1:6" ht="15">
      <c r="A76" s="6">
        <f>'Смета+ Неучт. Строителей 50-А'!F23</f>
        <v>0.75</v>
      </c>
      <c r="B76">
        <v>42</v>
      </c>
      <c r="C76">
        <v>807</v>
      </c>
      <c r="D76">
        <v>4</v>
      </c>
      <c r="E76">
        <v>0</v>
      </c>
      <c r="F76">
        <v>11202</v>
      </c>
    </row>
    <row r="77" spans="1:6" ht="15">
      <c r="A77">
        <f>'Смета+ Неучт. Строителей 50-А'!G24</f>
        <v>4.002</v>
      </c>
      <c r="B77">
        <v>42</v>
      </c>
      <c r="C77">
        <v>807</v>
      </c>
      <c r="D77">
        <v>6</v>
      </c>
      <c r="E77">
        <v>0</v>
      </c>
      <c r="F77">
        <v>11202</v>
      </c>
    </row>
    <row r="78" spans="1:6" ht="15">
      <c r="A78">
        <f>'Смета+ Неучт. Строителей 50-А'!I23</f>
        <v>14.6</v>
      </c>
      <c r="B78">
        <v>42</v>
      </c>
      <c r="C78">
        <v>807</v>
      </c>
      <c r="D78">
        <v>7</v>
      </c>
      <c r="E78">
        <v>0</v>
      </c>
      <c r="F78">
        <v>11202</v>
      </c>
    </row>
    <row r="79" spans="1:6" ht="15">
      <c r="A79" s="7">
        <f>'Смета+ Неучт. Строителей 50-А'!I24</f>
        <v>0</v>
      </c>
      <c r="B79">
        <v>42</v>
      </c>
      <c r="C79">
        <v>807</v>
      </c>
      <c r="D79">
        <v>8</v>
      </c>
      <c r="E79">
        <v>0</v>
      </c>
      <c r="F79">
        <v>11202</v>
      </c>
    </row>
    <row r="80" spans="1:6" ht="15">
      <c r="A80">
        <f>'Смета+ Неучт. Строителей 50-А'!Y23</f>
        <v>0.414</v>
      </c>
      <c r="B80">
        <v>42</v>
      </c>
      <c r="C80">
        <v>807</v>
      </c>
      <c r="D80">
        <v>9</v>
      </c>
      <c r="E80">
        <v>0</v>
      </c>
      <c r="F80">
        <v>11202</v>
      </c>
    </row>
    <row r="81" spans="1:6" ht="15">
      <c r="A81" s="7">
        <f>'Смета+ Неучт. Строителей 50-А'!Y24</f>
        <v>0</v>
      </c>
      <c r="B81">
        <v>42</v>
      </c>
      <c r="C81">
        <v>807</v>
      </c>
      <c r="D81">
        <v>10</v>
      </c>
      <c r="E81">
        <v>0</v>
      </c>
      <c r="F81">
        <v>11202</v>
      </c>
    </row>
    <row r="82" spans="1:6" ht="15">
      <c r="A82" s="6">
        <f>'Смета+ Неучт. Строителей 50-А'!K23</f>
        <v>26760.36</v>
      </c>
      <c r="B82">
        <v>42</v>
      </c>
      <c r="C82">
        <v>807</v>
      </c>
      <c r="D82">
        <v>18</v>
      </c>
      <c r="E82">
        <v>0</v>
      </c>
      <c r="F82">
        <v>11202</v>
      </c>
    </row>
    <row r="83" spans="1:6" ht="15">
      <c r="A83" t="str">
        <f>'Смета+ Неучт. Строителей 50-А'!A25</f>
        <v>оборудование </v>
      </c>
      <c r="B83">
        <v>42</v>
      </c>
      <c r="C83">
        <v>607</v>
      </c>
      <c r="D83">
        <v>0</v>
      </c>
      <c r="E83">
        <v>0</v>
      </c>
      <c r="F83">
        <v>11207</v>
      </c>
    </row>
    <row r="84" spans="1:6" ht="15">
      <c r="A84">
        <f>'Смета+ Неучт. Строителей 50-А'!A26</f>
        <v>5</v>
      </c>
      <c r="B84">
        <v>42</v>
      </c>
      <c r="C84">
        <v>608</v>
      </c>
      <c r="D84">
        <v>0</v>
      </c>
      <c r="E84">
        <v>0</v>
      </c>
      <c r="F84">
        <v>11202</v>
      </c>
    </row>
    <row r="85" spans="1:6" ht="15">
      <c r="A85" t="str">
        <f>'Смета+ Неучт. Строителей 50-А'!B26</f>
        <v>ФЕР07-01-055-08 (прим)</v>
      </c>
      <c r="B85">
        <v>42</v>
      </c>
      <c r="C85">
        <v>608</v>
      </c>
      <c r="D85">
        <v>1</v>
      </c>
      <c r="E85">
        <v>0</v>
      </c>
      <c r="F85">
        <v>11202</v>
      </c>
    </row>
    <row r="86" spans="1:6" ht="15">
      <c r="A86" t="str">
        <f>'Смета+ Неучт. Строителей 50-А'!E26</f>
        <v>Устройство хоккейной коробки 20 х 40 м</v>
      </c>
      <c r="B86">
        <v>42</v>
      </c>
      <c r="C86">
        <v>608</v>
      </c>
      <c r="D86">
        <v>2</v>
      </c>
      <c r="E86">
        <v>0</v>
      </c>
      <c r="F86">
        <v>11202</v>
      </c>
    </row>
    <row r="87" spans="1:6" ht="15">
      <c r="A87" t="str">
        <f>'Смета+ Неучт. Строителей 50-А'!F27</f>
        <v>100 шт.</v>
      </c>
      <c r="B87">
        <v>42</v>
      </c>
      <c r="C87">
        <v>608</v>
      </c>
      <c r="D87">
        <v>3</v>
      </c>
      <c r="E87">
        <v>0</v>
      </c>
      <c r="F87">
        <v>11202</v>
      </c>
    </row>
    <row r="88" spans="1:6" ht="15">
      <c r="A88">
        <f>'Смета+ Неучт. Строителей 50-А'!F26</f>
        <v>0.4</v>
      </c>
      <c r="B88">
        <v>42</v>
      </c>
      <c r="C88">
        <v>608</v>
      </c>
      <c r="D88">
        <v>4</v>
      </c>
      <c r="E88">
        <v>0</v>
      </c>
      <c r="F88">
        <v>11202</v>
      </c>
    </row>
    <row r="89" spans="1:6" ht="15">
      <c r="A89">
        <f>'Смета+ Неучт. Строителей 50-А'!G27</f>
        <v>9761.257499999998</v>
      </c>
      <c r="B89">
        <v>42</v>
      </c>
      <c r="C89">
        <v>608</v>
      </c>
      <c r="D89">
        <v>6</v>
      </c>
      <c r="E89">
        <v>0</v>
      </c>
      <c r="F89">
        <v>11202</v>
      </c>
    </row>
    <row r="90" spans="1:6" ht="15">
      <c r="A90">
        <f>'Смета+ Неучт. Строителей 50-А'!I26</f>
        <v>455.13750000000005</v>
      </c>
      <c r="B90">
        <v>42</v>
      </c>
      <c r="C90">
        <v>608</v>
      </c>
      <c r="D90">
        <v>7</v>
      </c>
      <c r="E90">
        <v>0</v>
      </c>
      <c r="F90">
        <v>11202</v>
      </c>
    </row>
    <row r="91" spans="1:6" ht="15">
      <c r="A91">
        <f>'Смета+ Неучт. Строителей 50-А'!I27</f>
        <v>1.1625</v>
      </c>
      <c r="B91">
        <v>42</v>
      </c>
      <c r="C91">
        <v>608</v>
      </c>
      <c r="D91">
        <v>8</v>
      </c>
      <c r="E91">
        <v>0</v>
      </c>
      <c r="F91">
        <v>11202</v>
      </c>
    </row>
    <row r="92" spans="1:6" ht="15">
      <c r="A92">
        <f>'Смета+ Неучт. Строителей 50-А'!Y26</f>
        <v>983.9975</v>
      </c>
      <c r="B92">
        <v>42</v>
      </c>
      <c r="C92">
        <v>608</v>
      </c>
      <c r="D92">
        <v>9</v>
      </c>
      <c r="E92">
        <v>0</v>
      </c>
      <c r="F92">
        <v>11202</v>
      </c>
    </row>
    <row r="93" spans="1:6" ht="15">
      <c r="A93">
        <f>'Смета+ Неучт. Строителей 50-А'!Y27</f>
        <v>0.1</v>
      </c>
      <c r="B93">
        <v>42</v>
      </c>
      <c r="C93">
        <v>608</v>
      </c>
      <c r="D93">
        <v>10</v>
      </c>
      <c r="E93">
        <v>0</v>
      </c>
      <c r="F93">
        <v>11202</v>
      </c>
    </row>
    <row r="94" spans="1:6" ht="15">
      <c r="A94" s="6">
        <f>'Смета+ Неучт. Строителей 50-А'!K26</f>
        <v>3260.28</v>
      </c>
      <c r="B94">
        <v>42</v>
      </c>
      <c r="C94">
        <v>608</v>
      </c>
      <c r="D94">
        <v>18</v>
      </c>
      <c r="E94">
        <v>0</v>
      </c>
      <c r="F94">
        <v>11202</v>
      </c>
    </row>
    <row r="95" spans="1:6" ht="15">
      <c r="A95">
        <f>'Смета+ Неучт. Строителей 50-А'!A28</f>
        <v>6</v>
      </c>
      <c r="B95">
        <v>42</v>
      </c>
      <c r="C95">
        <v>609</v>
      </c>
      <c r="D95">
        <v>0</v>
      </c>
      <c r="E95">
        <v>0</v>
      </c>
      <c r="F95">
        <v>11211</v>
      </c>
    </row>
    <row r="96" spans="1:6" ht="15">
      <c r="A96">
        <f>'Смета+ Неучт. Строителей 50-А'!B28</f>
        <v>0</v>
      </c>
      <c r="B96">
        <v>42</v>
      </c>
      <c r="C96">
        <v>609</v>
      </c>
      <c r="D96">
        <v>1</v>
      </c>
      <c r="E96">
        <v>0</v>
      </c>
      <c r="F96">
        <v>11211</v>
      </c>
    </row>
    <row r="97" spans="1:6" ht="15">
      <c r="A97" t="str">
        <f>'Смета+ Неучт. Строителей 50-А'!E28</f>
        <v>Хоккейная коробка (фанера ламинированная). </v>
      </c>
      <c r="B97">
        <v>42</v>
      </c>
      <c r="C97">
        <v>609</v>
      </c>
      <c r="D97">
        <v>2</v>
      </c>
      <c r="E97">
        <v>0</v>
      </c>
      <c r="F97">
        <v>11211</v>
      </c>
    </row>
    <row r="98" spans="1:6" ht="15">
      <c r="A98" t="str">
        <f>'Смета+ Неучт. Строителей 50-А'!F29</f>
        <v>шт.</v>
      </c>
      <c r="B98">
        <v>42</v>
      </c>
      <c r="C98">
        <v>609</v>
      </c>
      <c r="D98">
        <v>3</v>
      </c>
      <c r="E98">
        <v>0</v>
      </c>
      <c r="F98">
        <v>11211</v>
      </c>
    </row>
    <row r="99" spans="1:6" ht="15">
      <c r="A99" s="7">
        <f>'Смета+ Неучт. Строителей 50-А'!F28</f>
        <v>1</v>
      </c>
      <c r="B99">
        <v>42</v>
      </c>
      <c r="C99">
        <v>609</v>
      </c>
      <c r="D99">
        <v>4</v>
      </c>
      <c r="E99">
        <v>0</v>
      </c>
      <c r="F99">
        <v>11211</v>
      </c>
    </row>
    <row r="100" spans="1:6" ht="15">
      <c r="A100" s="7">
        <f>'Смета+ Неучт. Строителей 50-А'!I28</f>
        <v>0</v>
      </c>
      <c r="B100">
        <v>42</v>
      </c>
      <c r="C100">
        <v>609</v>
      </c>
      <c r="D100">
        <v>6</v>
      </c>
      <c r="E100">
        <v>0</v>
      </c>
      <c r="F100">
        <v>11211</v>
      </c>
    </row>
    <row r="101" spans="1:6" ht="15">
      <c r="A101">
        <f>'Смета+ Неучт. Строителей 50-А'!Y28</f>
        <v>0</v>
      </c>
      <c r="B101">
        <v>42</v>
      </c>
      <c r="C101">
        <v>609</v>
      </c>
      <c r="D101">
        <v>8</v>
      </c>
      <c r="E101">
        <v>0</v>
      </c>
      <c r="F101">
        <v>11211</v>
      </c>
    </row>
    <row r="102" spans="1:6" ht="15">
      <c r="A102">
        <f>'Смета+ Неучт. Строителей 50-А'!K28</f>
        <v>163629.5</v>
      </c>
      <c r="B102">
        <v>42</v>
      </c>
      <c r="C102">
        <v>609</v>
      </c>
      <c r="D102">
        <v>9</v>
      </c>
      <c r="E102">
        <v>0</v>
      </c>
      <c r="F102">
        <v>11211</v>
      </c>
    </row>
    <row r="103" spans="1:6" ht="15">
      <c r="A103">
        <f>'Смета+ Неучт. Строителей 50-А'!A30</f>
        <v>7</v>
      </c>
      <c r="B103">
        <v>42</v>
      </c>
      <c r="C103">
        <v>611</v>
      </c>
      <c r="D103">
        <v>0</v>
      </c>
      <c r="E103">
        <v>0</v>
      </c>
      <c r="F103">
        <v>11202</v>
      </c>
    </row>
    <row r="104" spans="1:6" ht="15">
      <c r="A104" t="str">
        <f>'Смета+ Неучт. Строителей 50-А'!B30</f>
        <v>ФЕР07-01-055-08 (прим)</v>
      </c>
      <c r="B104">
        <v>42</v>
      </c>
      <c r="C104">
        <v>611</v>
      </c>
      <c r="D104">
        <v>1</v>
      </c>
      <c r="E104">
        <v>0</v>
      </c>
      <c r="F104">
        <v>11202</v>
      </c>
    </row>
    <row r="105" spans="1:6" ht="15">
      <c r="A105" t="str">
        <f>'Смета+ Неучт. Строителей 50-А'!E30</f>
        <v>Устройство баскетбольных стоек</v>
      </c>
      <c r="B105">
        <v>42</v>
      </c>
      <c r="C105">
        <v>611</v>
      </c>
      <c r="D105">
        <v>2</v>
      </c>
      <c r="E105">
        <v>0</v>
      </c>
      <c r="F105">
        <v>11202</v>
      </c>
    </row>
    <row r="106" spans="1:6" ht="15">
      <c r="A106" t="str">
        <f>'Смета+ Неучт. Строителей 50-А'!F31</f>
        <v>100 шт.</v>
      </c>
      <c r="B106">
        <v>42</v>
      </c>
      <c r="C106">
        <v>611</v>
      </c>
      <c r="D106">
        <v>3</v>
      </c>
      <c r="E106">
        <v>0</v>
      </c>
      <c r="F106">
        <v>11202</v>
      </c>
    </row>
    <row r="107" spans="1:6" ht="15">
      <c r="A107" s="6">
        <f>'Смета+ Неучт. Строителей 50-А'!F30</f>
        <v>0.02</v>
      </c>
      <c r="B107">
        <v>42</v>
      </c>
      <c r="C107">
        <v>611</v>
      </c>
      <c r="D107">
        <v>4</v>
      </c>
      <c r="E107">
        <v>0</v>
      </c>
      <c r="F107">
        <v>11202</v>
      </c>
    </row>
    <row r="108" spans="1:6" ht="15">
      <c r="A108">
        <f>'Смета+ Неучт. Строителей 50-А'!G31</f>
        <v>9761.257499999998</v>
      </c>
      <c r="B108">
        <v>42</v>
      </c>
      <c r="C108">
        <v>611</v>
      </c>
      <c r="D108">
        <v>6</v>
      </c>
      <c r="E108">
        <v>0</v>
      </c>
      <c r="F108">
        <v>11202</v>
      </c>
    </row>
    <row r="109" spans="1:6" ht="15">
      <c r="A109">
        <f>'Смета+ Неучт. Строителей 50-А'!I30</f>
        <v>455.13750000000005</v>
      </c>
      <c r="B109">
        <v>42</v>
      </c>
      <c r="C109">
        <v>611</v>
      </c>
      <c r="D109">
        <v>7</v>
      </c>
      <c r="E109">
        <v>0</v>
      </c>
      <c r="F109">
        <v>11202</v>
      </c>
    </row>
    <row r="110" spans="1:6" ht="15">
      <c r="A110">
        <f>'Смета+ Неучт. Строителей 50-А'!I31</f>
        <v>1.1625</v>
      </c>
      <c r="B110">
        <v>42</v>
      </c>
      <c r="C110">
        <v>611</v>
      </c>
      <c r="D110">
        <v>8</v>
      </c>
      <c r="E110">
        <v>0</v>
      </c>
      <c r="F110">
        <v>11202</v>
      </c>
    </row>
    <row r="111" spans="1:6" ht="15">
      <c r="A111">
        <f>'Смета+ Неучт. Строителей 50-А'!Y30</f>
        <v>983.9975</v>
      </c>
      <c r="B111">
        <v>42</v>
      </c>
      <c r="C111">
        <v>611</v>
      </c>
      <c r="D111">
        <v>9</v>
      </c>
      <c r="E111">
        <v>0</v>
      </c>
      <c r="F111">
        <v>11202</v>
      </c>
    </row>
    <row r="112" spans="1:6" ht="15">
      <c r="A112">
        <f>'Смета+ Неучт. Строителей 50-А'!Y31</f>
        <v>0.1</v>
      </c>
      <c r="B112">
        <v>42</v>
      </c>
      <c r="C112">
        <v>611</v>
      </c>
      <c r="D112">
        <v>10</v>
      </c>
      <c r="E112">
        <v>0</v>
      </c>
      <c r="F112">
        <v>11202</v>
      </c>
    </row>
    <row r="113" spans="1:6" ht="15">
      <c r="A113" s="6">
        <f>'Смета+ Неучт. Строителей 50-А'!K30</f>
        <v>3260.28</v>
      </c>
      <c r="B113">
        <v>42</v>
      </c>
      <c r="C113">
        <v>611</v>
      </c>
      <c r="D113">
        <v>18</v>
      </c>
      <c r="E113">
        <v>0</v>
      </c>
      <c r="F113">
        <v>11202</v>
      </c>
    </row>
    <row r="114" spans="1:6" ht="15">
      <c r="A114">
        <f>'Смета+ Неучт. Строителей 50-А'!A32</f>
        <v>8</v>
      </c>
      <c r="B114">
        <v>42</v>
      </c>
      <c r="C114">
        <v>612</v>
      </c>
      <c r="D114">
        <v>0</v>
      </c>
      <c r="E114">
        <v>0</v>
      </c>
      <c r="F114">
        <v>11211</v>
      </c>
    </row>
    <row r="115" spans="1:6" ht="15">
      <c r="A115">
        <f>'Смета+ Неучт. Строителей 50-А'!B32</f>
        <v>0</v>
      </c>
      <c r="B115">
        <v>42</v>
      </c>
      <c r="C115">
        <v>612</v>
      </c>
      <c r="D115">
        <v>1</v>
      </c>
      <c r="E115">
        <v>0</v>
      </c>
      <c r="F115">
        <v>11211</v>
      </c>
    </row>
    <row r="116" spans="1:6" ht="15">
      <c r="A116" t="str">
        <f>'Смета+ Неучт. Строителей 50-А'!E32</f>
        <v>Стойка баскетбольная со щитом и сеткой, оцинкованная</v>
      </c>
      <c r="B116">
        <v>42</v>
      </c>
      <c r="C116">
        <v>612</v>
      </c>
      <c r="D116">
        <v>2</v>
      </c>
      <c r="E116">
        <v>0</v>
      </c>
      <c r="F116">
        <v>11211</v>
      </c>
    </row>
    <row r="117" spans="1:6" ht="15">
      <c r="A117" t="str">
        <f>'Смета+ Неучт. Строителей 50-А'!F33</f>
        <v>шт.</v>
      </c>
      <c r="B117">
        <v>42</v>
      </c>
      <c r="C117">
        <v>612</v>
      </c>
      <c r="D117">
        <v>3</v>
      </c>
      <c r="E117">
        <v>0</v>
      </c>
      <c r="F117">
        <v>11211</v>
      </c>
    </row>
    <row r="118" spans="1:6" ht="15">
      <c r="A118" s="7">
        <f>'Смета+ Неучт. Строителей 50-А'!F32</f>
        <v>1</v>
      </c>
      <c r="B118">
        <v>42</v>
      </c>
      <c r="C118">
        <v>612</v>
      </c>
      <c r="D118">
        <v>4</v>
      </c>
      <c r="E118">
        <v>0</v>
      </c>
      <c r="F118">
        <v>11211</v>
      </c>
    </row>
    <row r="119" spans="1:6" ht="15">
      <c r="A119" s="7">
        <f>'Смета+ Неучт. Строителей 50-А'!I32</f>
        <v>0</v>
      </c>
      <c r="B119">
        <v>42</v>
      </c>
      <c r="C119">
        <v>612</v>
      </c>
      <c r="D119">
        <v>6</v>
      </c>
      <c r="E119">
        <v>0</v>
      </c>
      <c r="F119">
        <v>11211</v>
      </c>
    </row>
    <row r="120" spans="1:6" ht="15">
      <c r="A120">
        <f>'Смета+ Неучт. Строителей 50-А'!Y32</f>
        <v>0</v>
      </c>
      <c r="B120">
        <v>42</v>
      </c>
      <c r="C120">
        <v>612</v>
      </c>
      <c r="D120">
        <v>8</v>
      </c>
      <c r="E120">
        <v>0</v>
      </c>
      <c r="F120">
        <v>11211</v>
      </c>
    </row>
    <row r="121" spans="1:6" ht="15">
      <c r="A121">
        <f>'Смета+ Неучт. Строителей 50-А'!K32</f>
        <v>2254.3</v>
      </c>
      <c r="B121">
        <v>42</v>
      </c>
      <c r="C121">
        <v>612</v>
      </c>
      <c r="D121">
        <v>9</v>
      </c>
      <c r="E121">
        <v>0</v>
      </c>
      <c r="F121">
        <v>11211</v>
      </c>
    </row>
    <row r="122" spans="1:6" ht="15">
      <c r="A122">
        <f>'Смета+ Неучт. Строителей 50-А'!A34</f>
        <v>9</v>
      </c>
      <c r="B122">
        <v>42</v>
      </c>
      <c r="C122">
        <v>613</v>
      </c>
      <c r="D122">
        <v>0</v>
      </c>
      <c r="E122">
        <v>0</v>
      </c>
      <c r="F122">
        <v>11202</v>
      </c>
    </row>
    <row r="123" spans="1:6" ht="15">
      <c r="A123" t="str">
        <f>'Смета+ Неучт. Строителей 50-А'!B34</f>
        <v>ФЕР07-01-055-08 (прим)</v>
      </c>
      <c r="B123">
        <v>42</v>
      </c>
      <c r="C123">
        <v>613</v>
      </c>
      <c r="D123">
        <v>1</v>
      </c>
      <c r="E123">
        <v>0</v>
      </c>
      <c r="F123">
        <v>11202</v>
      </c>
    </row>
    <row r="124" spans="1:6" ht="15">
      <c r="A124" t="str">
        <f>'Смета+ Неучт. Строителей 50-А'!E34</f>
        <v>Устрйоство хоккейных ворот</v>
      </c>
      <c r="B124">
        <v>42</v>
      </c>
      <c r="C124">
        <v>613</v>
      </c>
      <c r="D124">
        <v>2</v>
      </c>
      <c r="E124">
        <v>0</v>
      </c>
      <c r="F124">
        <v>11202</v>
      </c>
    </row>
    <row r="125" spans="1:6" ht="15">
      <c r="A125" t="str">
        <f>'Смета+ Неучт. Строителей 50-А'!F35</f>
        <v>100 шт.</v>
      </c>
      <c r="B125">
        <v>42</v>
      </c>
      <c r="C125">
        <v>613</v>
      </c>
      <c r="D125">
        <v>3</v>
      </c>
      <c r="E125">
        <v>0</v>
      </c>
      <c r="F125">
        <v>11202</v>
      </c>
    </row>
    <row r="126" spans="1:6" ht="15">
      <c r="A126" s="6">
        <f>'Смета+ Неучт. Строителей 50-А'!F34</f>
        <v>0.02</v>
      </c>
      <c r="B126">
        <v>42</v>
      </c>
      <c r="C126">
        <v>613</v>
      </c>
      <c r="D126">
        <v>4</v>
      </c>
      <c r="E126">
        <v>0</v>
      </c>
      <c r="F126">
        <v>11202</v>
      </c>
    </row>
    <row r="127" spans="1:6" ht="15">
      <c r="A127">
        <f>'Смета+ Неучт. Строителей 50-А'!G35</f>
        <v>9761.257499999998</v>
      </c>
      <c r="B127">
        <v>42</v>
      </c>
      <c r="C127">
        <v>613</v>
      </c>
      <c r="D127">
        <v>6</v>
      </c>
      <c r="E127">
        <v>0</v>
      </c>
      <c r="F127">
        <v>11202</v>
      </c>
    </row>
    <row r="128" spans="1:6" ht="15">
      <c r="A128">
        <f>'Смета+ Неучт. Строителей 50-А'!I34</f>
        <v>455.13750000000005</v>
      </c>
      <c r="B128">
        <v>42</v>
      </c>
      <c r="C128">
        <v>613</v>
      </c>
      <c r="D128">
        <v>7</v>
      </c>
      <c r="E128">
        <v>0</v>
      </c>
      <c r="F128">
        <v>11202</v>
      </c>
    </row>
    <row r="129" spans="1:6" ht="15">
      <c r="A129">
        <f>'Смета+ Неучт. Строителей 50-А'!I35</f>
        <v>1.1625</v>
      </c>
      <c r="B129">
        <v>42</v>
      </c>
      <c r="C129">
        <v>613</v>
      </c>
      <c r="D129">
        <v>8</v>
      </c>
      <c r="E129">
        <v>0</v>
      </c>
      <c r="F129">
        <v>11202</v>
      </c>
    </row>
    <row r="130" spans="1:6" ht="15">
      <c r="A130">
        <f>'Смета+ Неучт. Строителей 50-А'!Y34</f>
        <v>983.9975</v>
      </c>
      <c r="B130">
        <v>42</v>
      </c>
      <c r="C130">
        <v>613</v>
      </c>
      <c r="D130">
        <v>9</v>
      </c>
      <c r="E130">
        <v>0</v>
      </c>
      <c r="F130">
        <v>11202</v>
      </c>
    </row>
    <row r="131" spans="1:6" ht="15">
      <c r="A131">
        <f>'Смета+ Неучт. Строителей 50-А'!Y35</f>
        <v>0.1</v>
      </c>
      <c r="B131">
        <v>42</v>
      </c>
      <c r="C131">
        <v>613</v>
      </c>
      <c r="D131">
        <v>10</v>
      </c>
      <c r="E131">
        <v>0</v>
      </c>
      <c r="F131">
        <v>11202</v>
      </c>
    </row>
    <row r="132" spans="1:6" ht="15">
      <c r="A132" s="6">
        <f>'Смета+ Неучт. Строителей 50-А'!K34</f>
        <v>3260.28</v>
      </c>
      <c r="B132">
        <v>42</v>
      </c>
      <c r="C132">
        <v>613</v>
      </c>
      <c r="D132">
        <v>18</v>
      </c>
      <c r="E132">
        <v>0</v>
      </c>
      <c r="F132">
        <v>11202</v>
      </c>
    </row>
    <row r="133" spans="1:6" ht="15">
      <c r="A133">
        <f>'Смета+ Неучт. Строителей 50-А'!A36</f>
        <v>10</v>
      </c>
      <c r="B133">
        <v>42</v>
      </c>
      <c r="C133">
        <v>614</v>
      </c>
      <c r="D133">
        <v>0</v>
      </c>
      <c r="E133">
        <v>0</v>
      </c>
      <c r="F133">
        <v>11211</v>
      </c>
    </row>
    <row r="134" spans="1:6" ht="15">
      <c r="A134">
        <f>'Смета+ Неучт. Строителей 50-А'!B36</f>
        <v>0</v>
      </c>
      <c r="B134">
        <v>42</v>
      </c>
      <c r="C134">
        <v>614</v>
      </c>
      <c r="D134">
        <v>1</v>
      </c>
      <c r="E134">
        <v>0</v>
      </c>
      <c r="F134">
        <v>11211</v>
      </c>
    </row>
    <row r="135" spans="1:6" ht="15">
      <c r="A135" t="str">
        <f>'Смета+ Неучт. Строителей 50-А'!E36</f>
        <v>Хоккейные ворота (без сетки)</v>
      </c>
      <c r="B135">
        <v>42</v>
      </c>
      <c r="C135">
        <v>614</v>
      </c>
      <c r="D135">
        <v>2</v>
      </c>
      <c r="E135">
        <v>0</v>
      </c>
      <c r="F135">
        <v>11211</v>
      </c>
    </row>
    <row r="136" spans="1:6" ht="15">
      <c r="A136" t="str">
        <f>'Смета+ Неучт. Строителей 50-А'!F37</f>
        <v>шт.</v>
      </c>
      <c r="B136">
        <v>42</v>
      </c>
      <c r="C136">
        <v>614</v>
      </c>
      <c r="D136">
        <v>3</v>
      </c>
      <c r="E136">
        <v>0</v>
      </c>
      <c r="F136">
        <v>11211</v>
      </c>
    </row>
    <row r="137" spans="1:6" ht="15">
      <c r="A137" s="7">
        <f>'Смета+ Неучт. Строителей 50-А'!F36</f>
        <v>1</v>
      </c>
      <c r="B137">
        <v>42</v>
      </c>
      <c r="C137">
        <v>614</v>
      </c>
      <c r="D137">
        <v>4</v>
      </c>
      <c r="E137">
        <v>0</v>
      </c>
      <c r="F137">
        <v>11211</v>
      </c>
    </row>
    <row r="138" spans="1:6" ht="15">
      <c r="A138" s="7">
        <f>'Смета+ Неучт. Строителей 50-А'!I36</f>
        <v>0</v>
      </c>
      <c r="B138">
        <v>42</v>
      </c>
      <c r="C138">
        <v>614</v>
      </c>
      <c r="D138">
        <v>6</v>
      </c>
      <c r="E138">
        <v>0</v>
      </c>
      <c r="F138">
        <v>11211</v>
      </c>
    </row>
    <row r="139" spans="1:6" ht="15">
      <c r="A139">
        <f>'Смета+ Неучт. Строителей 50-А'!Y36</f>
        <v>0</v>
      </c>
      <c r="B139">
        <v>42</v>
      </c>
      <c r="C139">
        <v>614</v>
      </c>
      <c r="D139">
        <v>8</v>
      </c>
      <c r="E139">
        <v>0</v>
      </c>
      <c r="F139">
        <v>11211</v>
      </c>
    </row>
    <row r="140" spans="1:6" ht="15">
      <c r="A140" s="6">
        <f>'Смета+ Неучт. Строителей 50-А'!K36</f>
        <v>1433.77</v>
      </c>
      <c r="B140">
        <v>42</v>
      </c>
      <c r="C140">
        <v>614</v>
      </c>
      <c r="D140">
        <v>9</v>
      </c>
      <c r="E140">
        <v>0</v>
      </c>
      <c r="F140">
        <v>11211</v>
      </c>
    </row>
    <row r="141" spans="1:6" ht="15">
      <c r="A141">
        <f>'Смета+ Неучт. Строителей 50-А'!A38</f>
        <v>11</v>
      </c>
      <c r="B141">
        <v>42</v>
      </c>
      <c r="C141">
        <v>615</v>
      </c>
      <c r="D141">
        <v>0</v>
      </c>
      <c r="E141">
        <v>0</v>
      </c>
      <c r="F141">
        <v>11211</v>
      </c>
    </row>
    <row r="142" spans="1:6" ht="15">
      <c r="A142">
        <f>'Смета+ Неучт. Строителей 50-А'!B38</f>
        <v>0</v>
      </c>
      <c r="B142">
        <v>42</v>
      </c>
      <c r="C142">
        <v>615</v>
      </c>
      <c r="D142">
        <v>1</v>
      </c>
      <c r="E142">
        <v>0</v>
      </c>
      <c r="F142">
        <v>11211</v>
      </c>
    </row>
    <row r="143" spans="1:6" ht="15">
      <c r="A143" t="str">
        <f>'Смета+ Неучт. Строителей 50-А'!E38</f>
        <v>Сетка для хоккейных ворот</v>
      </c>
      <c r="B143">
        <v>42</v>
      </c>
      <c r="C143">
        <v>615</v>
      </c>
      <c r="D143">
        <v>2</v>
      </c>
      <c r="E143">
        <v>0</v>
      </c>
      <c r="F143">
        <v>11211</v>
      </c>
    </row>
    <row r="144" spans="1:6" ht="15">
      <c r="A144" t="str">
        <f>'Смета+ Неучт. Строителей 50-А'!F39</f>
        <v>шт.</v>
      </c>
      <c r="B144">
        <v>42</v>
      </c>
      <c r="C144">
        <v>615</v>
      </c>
      <c r="D144">
        <v>3</v>
      </c>
      <c r="E144">
        <v>0</v>
      </c>
      <c r="F144">
        <v>11211</v>
      </c>
    </row>
    <row r="145" spans="1:6" ht="15">
      <c r="A145" s="7">
        <f>'Смета+ Неучт. Строителей 50-А'!F38</f>
        <v>1</v>
      </c>
      <c r="B145">
        <v>42</v>
      </c>
      <c r="C145">
        <v>615</v>
      </c>
      <c r="D145">
        <v>4</v>
      </c>
      <c r="E145">
        <v>0</v>
      </c>
      <c r="F145">
        <v>11211</v>
      </c>
    </row>
    <row r="146" spans="1:6" ht="15">
      <c r="A146" s="7">
        <f>'Смета+ Неучт. Строителей 50-А'!I38</f>
        <v>0</v>
      </c>
      <c r="B146">
        <v>42</v>
      </c>
      <c r="C146">
        <v>615</v>
      </c>
      <c r="D146">
        <v>6</v>
      </c>
      <c r="E146">
        <v>0</v>
      </c>
      <c r="F146">
        <v>11211</v>
      </c>
    </row>
    <row r="147" spans="1:6" ht="15">
      <c r="A147">
        <f>'Смета+ Неучт. Строителей 50-А'!Y38</f>
        <v>0</v>
      </c>
      <c r="B147">
        <v>42</v>
      </c>
      <c r="C147">
        <v>615</v>
      </c>
      <c r="D147">
        <v>8</v>
      </c>
      <c r="E147">
        <v>0</v>
      </c>
      <c r="F147">
        <v>11211</v>
      </c>
    </row>
    <row r="148" spans="1:6" ht="15">
      <c r="A148" s="6">
        <f>'Смета+ Неучт. Строителей 50-А'!K38</f>
        <v>232.31</v>
      </c>
      <c r="B148">
        <v>42</v>
      </c>
      <c r="C148">
        <v>615</v>
      </c>
      <c r="D148">
        <v>9</v>
      </c>
      <c r="E148">
        <v>0</v>
      </c>
      <c r="F148">
        <v>11211</v>
      </c>
    </row>
    <row r="149" spans="1:6" ht="15">
      <c r="A149" t="str">
        <f>'Смета+ Неучт. Строителей 50-А'!A40</f>
        <v>ИТОГО:</v>
      </c>
      <c r="B149">
        <v>42</v>
      </c>
      <c r="C149">
        <v>13</v>
      </c>
      <c r="D149">
        <v>0</v>
      </c>
      <c r="E149">
        <v>0</v>
      </c>
      <c r="F149">
        <v>11203</v>
      </c>
    </row>
    <row r="150" spans="1:6" ht="15">
      <c r="A150" t="str">
        <f>'Смета+ Неучт. Строителей 50-А'!A43</f>
        <v>Наименование и значение множителей</v>
      </c>
      <c r="B150">
        <v>42</v>
      </c>
      <c r="C150">
        <v>1045</v>
      </c>
      <c r="D150">
        <v>0</v>
      </c>
      <c r="E150">
        <v>0</v>
      </c>
      <c r="F150">
        <v>100</v>
      </c>
    </row>
    <row r="151" spans="1:6" ht="15">
      <c r="A151" t="str">
        <f>'Смета+ Неучт. Строителей 50-А'!U43</f>
        <v>Значение</v>
      </c>
      <c r="B151">
        <v>42</v>
      </c>
      <c r="C151">
        <v>1045</v>
      </c>
      <c r="D151">
        <v>1</v>
      </c>
      <c r="E151">
        <v>0</v>
      </c>
      <c r="F151">
        <v>100</v>
      </c>
    </row>
    <row r="152" spans="1:6" ht="15">
      <c r="A152" t="str">
        <f>'Смета+ Неучт. Строителей 50-А'!AA43</f>
        <v>Прямые</v>
      </c>
      <c r="B152">
        <v>42</v>
      </c>
      <c r="C152">
        <v>1045</v>
      </c>
      <c r="D152">
        <v>3</v>
      </c>
      <c r="E152">
        <v>0</v>
      </c>
      <c r="F152">
        <v>100</v>
      </c>
    </row>
    <row r="153" spans="1:6" ht="15">
      <c r="A153" t="str">
        <f>'Смета+ Неучт. Строителей 50-А'!A44</f>
        <v>Зарплата</v>
      </c>
      <c r="B153">
        <v>42</v>
      </c>
      <c r="C153">
        <v>1046</v>
      </c>
      <c r="D153">
        <v>0</v>
      </c>
      <c r="E153">
        <v>0</v>
      </c>
      <c r="F153">
        <v>102</v>
      </c>
    </row>
    <row r="154" spans="1:6" ht="15">
      <c r="A154">
        <f>'Смета+ Неучт. Строителей 50-А'!U44</f>
        <v>1</v>
      </c>
      <c r="B154">
        <v>42</v>
      </c>
      <c r="C154">
        <v>1046</v>
      </c>
      <c r="D154">
        <v>1</v>
      </c>
      <c r="E154">
        <v>0</v>
      </c>
      <c r="F154">
        <v>102</v>
      </c>
    </row>
    <row r="155" spans="1:6" ht="15">
      <c r="A155" t="str">
        <f>'Смета+ Неучт. Строителей 50-А'!A45</f>
        <v>Машины и механизмы</v>
      </c>
      <c r="B155">
        <v>42</v>
      </c>
      <c r="C155">
        <v>1047</v>
      </c>
      <c r="D155">
        <v>0</v>
      </c>
      <c r="E155">
        <v>0</v>
      </c>
      <c r="F155">
        <v>102</v>
      </c>
    </row>
    <row r="156" spans="1:6" ht="15">
      <c r="A156">
        <f>'Смета+ Неучт. Строителей 50-А'!U45</f>
        <v>1</v>
      </c>
      <c r="B156">
        <v>42</v>
      </c>
      <c r="C156">
        <v>1047</v>
      </c>
      <c r="D156">
        <v>1</v>
      </c>
      <c r="E156">
        <v>0</v>
      </c>
      <c r="F156">
        <v>102</v>
      </c>
    </row>
    <row r="157" spans="1:6" ht="15">
      <c r="A157" t="str">
        <f>'Смета+ Неучт. Строителей 50-А'!A46</f>
        <v>Материалы</v>
      </c>
      <c r="B157">
        <v>42</v>
      </c>
      <c r="C157">
        <v>1048</v>
      </c>
      <c r="D157">
        <v>0</v>
      </c>
      <c r="E157">
        <v>0</v>
      </c>
      <c r="F157">
        <v>102</v>
      </c>
    </row>
    <row r="158" spans="1:6" ht="15">
      <c r="A158">
        <f>'Смета+ Неучт. Строителей 50-А'!U46</f>
        <v>1</v>
      </c>
      <c r="B158">
        <v>42</v>
      </c>
      <c r="C158">
        <v>1048</v>
      </c>
      <c r="D158">
        <v>1</v>
      </c>
      <c r="E158">
        <v>0</v>
      </c>
      <c r="F158">
        <v>102</v>
      </c>
    </row>
    <row r="159" spans="1:6" ht="15">
      <c r="A159" t="str">
        <f>'Смета+ Неучт. Строителей 50-А'!A47</f>
        <v>Итого по неучтенным материалам</v>
      </c>
      <c r="B159">
        <v>42</v>
      </c>
      <c r="C159">
        <v>1049</v>
      </c>
      <c r="D159">
        <v>0</v>
      </c>
      <c r="E159">
        <v>0</v>
      </c>
      <c r="F159">
        <v>103</v>
      </c>
    </row>
    <row r="160" spans="1:6" ht="15">
      <c r="A160">
        <f>'Смета+ Неучт. Строителей 50-А'!U47</f>
        <v>0</v>
      </c>
      <c r="B160">
        <v>42</v>
      </c>
      <c r="C160">
        <v>1049</v>
      </c>
      <c r="D160">
        <v>1</v>
      </c>
      <c r="E160">
        <v>0</v>
      </c>
      <c r="F160">
        <v>103</v>
      </c>
    </row>
    <row r="161" spans="1:6" ht="15">
      <c r="A161" t="str">
        <f>'Смета+ Неучт. Строителей 50-А'!A48</f>
        <v>ТЗР по неучтенным материалам 2%</v>
      </c>
      <c r="B161">
        <v>42</v>
      </c>
      <c r="C161">
        <v>1079</v>
      </c>
      <c r="D161">
        <v>0</v>
      </c>
      <c r="E161">
        <v>0</v>
      </c>
      <c r="F161">
        <v>102</v>
      </c>
    </row>
    <row r="162" spans="1:6" ht="15">
      <c r="A162" s="12">
        <f>'Смета+ Неучт. Строителей 50-А'!U48</f>
        <v>0.02</v>
      </c>
      <c r="B162">
        <v>42</v>
      </c>
      <c r="C162">
        <v>1079</v>
      </c>
      <c r="D162">
        <v>1</v>
      </c>
      <c r="E162">
        <v>0</v>
      </c>
      <c r="F162">
        <v>102</v>
      </c>
    </row>
    <row r="163" spans="1:6" ht="15">
      <c r="A163" t="str">
        <f>'Смета+ Неучт. Строителей 50-А'!A49</f>
        <v>Итого по перевозке</v>
      </c>
      <c r="B163">
        <v>42</v>
      </c>
      <c r="C163">
        <v>1050</v>
      </c>
      <c r="D163">
        <v>0</v>
      </c>
      <c r="E163">
        <v>0</v>
      </c>
      <c r="F163">
        <v>103</v>
      </c>
    </row>
    <row r="164" spans="1:6" ht="15">
      <c r="A164">
        <f>'Смета+ Неучт. Строителей 50-А'!U49</f>
        <v>0</v>
      </c>
      <c r="B164">
        <v>42</v>
      </c>
      <c r="C164">
        <v>1050</v>
      </c>
      <c r="D164">
        <v>1</v>
      </c>
      <c r="E164">
        <v>0</v>
      </c>
      <c r="F164">
        <v>103</v>
      </c>
    </row>
    <row r="165" spans="1:6" ht="15">
      <c r="A165" t="str">
        <f>'Смета+ Неучт. Строителей 50-А'!A50</f>
        <v>Итого по погрузке/разгрузке</v>
      </c>
      <c r="B165">
        <v>42</v>
      </c>
      <c r="C165">
        <v>1051</v>
      </c>
      <c r="D165">
        <v>0</v>
      </c>
      <c r="E165">
        <v>0</v>
      </c>
      <c r="F165">
        <v>103</v>
      </c>
    </row>
    <row r="166" spans="1:6" ht="15">
      <c r="A166">
        <f>'Смета+ Неучт. Строителей 50-А'!U50</f>
        <v>0</v>
      </c>
      <c r="B166">
        <v>42</v>
      </c>
      <c r="C166">
        <v>1051</v>
      </c>
      <c r="D166">
        <v>1</v>
      </c>
      <c r="E166">
        <v>0</v>
      </c>
      <c r="F166">
        <v>103</v>
      </c>
    </row>
    <row r="167" spans="1:6" ht="15">
      <c r="A167" t="str">
        <f>'Смета+ Неучт. Строителей 50-А'!A51</f>
        <v>Итого</v>
      </c>
      <c r="B167">
        <v>42</v>
      </c>
      <c r="C167">
        <v>1052</v>
      </c>
      <c r="D167">
        <v>0</v>
      </c>
      <c r="E167">
        <v>0</v>
      </c>
      <c r="F167">
        <v>103</v>
      </c>
    </row>
    <row r="168" spans="1:6" ht="15">
      <c r="A168">
        <f>'Смета+ Неучт. Строителей 50-А'!U51</f>
        <v>0</v>
      </c>
      <c r="B168">
        <v>42</v>
      </c>
      <c r="C168">
        <v>1052</v>
      </c>
      <c r="D168">
        <v>1</v>
      </c>
      <c r="E168">
        <v>0</v>
      </c>
      <c r="F168">
        <v>103</v>
      </c>
    </row>
    <row r="169" spans="1:6" ht="15">
      <c r="A169" t="str">
        <f>'Смета+ Неучт. Строителей 50-А'!A52</f>
        <v>&lt;Нет вида работ&gt; (6, 8, 10, 11)</v>
      </c>
      <c r="B169">
        <v>42</v>
      </c>
      <c r="C169">
        <v>1053</v>
      </c>
      <c r="D169">
        <v>0</v>
      </c>
      <c r="E169">
        <v>0</v>
      </c>
      <c r="F169">
        <v>104</v>
      </c>
    </row>
    <row r="170" spans="1:6" ht="15">
      <c r="A170" t="str">
        <f>'Смета+ Неучт. Строителей 50-А'!A53</f>
        <v>Накладные расходы</v>
      </c>
      <c r="B170">
        <v>42</v>
      </c>
      <c r="C170">
        <v>1054</v>
      </c>
      <c r="D170">
        <v>0</v>
      </c>
      <c r="E170">
        <v>0</v>
      </c>
      <c r="F170">
        <v>102</v>
      </c>
    </row>
    <row r="171" spans="1:6" ht="15">
      <c r="A171">
        <f>'Смета+ Неучт. Строителей 50-А'!U53</f>
        <v>0</v>
      </c>
      <c r="B171">
        <v>42</v>
      </c>
      <c r="C171">
        <v>1054</v>
      </c>
      <c r="D171">
        <v>1</v>
      </c>
      <c r="E171">
        <v>0</v>
      </c>
      <c r="F171">
        <v>102</v>
      </c>
    </row>
    <row r="172" spans="1:6" ht="15">
      <c r="A172" t="str">
        <f>'Смета+ Неучт. Строителей 50-А'!A54</f>
        <v>Сметная прибыль</v>
      </c>
      <c r="B172">
        <v>42</v>
      </c>
      <c r="C172">
        <v>1055</v>
      </c>
      <c r="D172">
        <v>0</v>
      </c>
      <c r="E172">
        <v>0</v>
      </c>
      <c r="F172">
        <v>102</v>
      </c>
    </row>
    <row r="173" spans="1:6" ht="15">
      <c r="A173">
        <f>'Смета+ Неучт. Строителей 50-А'!U54</f>
        <v>0</v>
      </c>
      <c r="B173">
        <v>42</v>
      </c>
      <c r="C173">
        <v>1055</v>
      </c>
      <c r="D173">
        <v>1</v>
      </c>
      <c r="E173">
        <v>0</v>
      </c>
      <c r="F173">
        <v>102</v>
      </c>
    </row>
    <row r="174" spans="1:6" ht="15">
      <c r="A174" t="str">
        <f>'Смета+ Неучт. Строителей 50-А'!A55</f>
        <v>Автомобильные дороги. ремонт (2, 3, 4)</v>
      </c>
      <c r="B174">
        <v>42</v>
      </c>
      <c r="C174">
        <v>1056</v>
      </c>
      <c r="D174">
        <v>0</v>
      </c>
      <c r="E174">
        <v>0</v>
      </c>
      <c r="F174">
        <v>104</v>
      </c>
    </row>
    <row r="175" spans="1:6" ht="15">
      <c r="A175" t="str">
        <f>'Смета+ Неучт. Строителей 50-А'!A56</f>
        <v>Накладные расходы</v>
      </c>
      <c r="B175">
        <v>42</v>
      </c>
      <c r="C175">
        <v>1057</v>
      </c>
      <c r="D175">
        <v>0</v>
      </c>
      <c r="E175">
        <v>0</v>
      </c>
      <c r="F175">
        <v>102</v>
      </c>
    </row>
    <row r="176" spans="1:6" ht="15">
      <c r="A176" s="6">
        <f>'Смета+ Неучт. Строителей 50-А'!U56</f>
        <v>1.42</v>
      </c>
      <c r="B176">
        <v>42</v>
      </c>
      <c r="C176">
        <v>1057</v>
      </c>
      <c r="D176">
        <v>1</v>
      </c>
      <c r="E176">
        <v>0</v>
      </c>
      <c r="F176">
        <v>102</v>
      </c>
    </row>
    <row r="177" spans="1:6" ht="15">
      <c r="A177" t="str">
        <f>'Смета+ Неучт. Строителей 50-А'!A57</f>
        <v>Сметная прибыль</v>
      </c>
      <c r="B177">
        <v>42</v>
      </c>
      <c r="C177">
        <v>1058</v>
      </c>
      <c r="D177">
        <v>0</v>
      </c>
      <c r="E177">
        <v>0</v>
      </c>
      <c r="F177">
        <v>102</v>
      </c>
    </row>
    <row r="178" spans="1:6" ht="15">
      <c r="A178" s="6">
        <f>'Смета+ Неучт. Строителей 50-А'!U57</f>
        <v>0.81</v>
      </c>
      <c r="B178">
        <v>42</v>
      </c>
      <c r="C178">
        <v>1058</v>
      </c>
      <c r="D178">
        <v>1</v>
      </c>
      <c r="E178">
        <v>0</v>
      </c>
      <c r="F178">
        <v>102</v>
      </c>
    </row>
    <row r="179" spans="1:6" ht="15">
      <c r="A179" t="str">
        <f>'Смета+ Неучт. Строителей 50-А'!A58</f>
        <v>Бетонные и железобетонные сборные конструкции в строительстве:промышленном . ремонт (5, 7, 9)</v>
      </c>
      <c r="B179">
        <v>42</v>
      </c>
      <c r="C179">
        <v>1059</v>
      </c>
      <c r="D179">
        <v>0</v>
      </c>
      <c r="E179">
        <v>0</v>
      </c>
      <c r="F179">
        <v>104</v>
      </c>
    </row>
    <row r="180" spans="1:6" ht="15">
      <c r="A180" t="str">
        <f>'Смета+ Неучт. Строителей 50-А'!A59</f>
        <v>Накладные расходы</v>
      </c>
      <c r="B180">
        <v>42</v>
      </c>
      <c r="C180">
        <v>1060</v>
      </c>
      <c r="D180">
        <v>0</v>
      </c>
      <c r="E180">
        <v>0</v>
      </c>
      <c r="F180">
        <v>102</v>
      </c>
    </row>
    <row r="181" spans="1:6" ht="15">
      <c r="A181" s="6">
        <f>'Смета+ Неучт. Строителей 50-А'!U59</f>
        <v>1.17</v>
      </c>
      <c r="B181">
        <v>42</v>
      </c>
      <c r="C181">
        <v>1060</v>
      </c>
      <c r="D181">
        <v>1</v>
      </c>
      <c r="E181">
        <v>0</v>
      </c>
      <c r="F181">
        <v>102</v>
      </c>
    </row>
    <row r="182" spans="1:6" ht="15">
      <c r="A182" t="str">
        <f>'Смета+ Неучт. Строителей 50-А'!A60</f>
        <v>Сметная прибыль</v>
      </c>
      <c r="B182">
        <v>42</v>
      </c>
      <c r="C182">
        <v>1061</v>
      </c>
      <c r="D182">
        <v>0</v>
      </c>
      <c r="E182">
        <v>0</v>
      </c>
      <c r="F182">
        <v>102</v>
      </c>
    </row>
    <row r="183" spans="1:6" ht="15">
      <c r="A183" s="6">
        <f>'Смета+ Неучт. Строителей 50-А'!U60</f>
        <v>0.72</v>
      </c>
      <c r="B183">
        <v>42</v>
      </c>
      <c r="C183">
        <v>1061</v>
      </c>
      <c r="D183">
        <v>1</v>
      </c>
      <c r="E183">
        <v>0</v>
      </c>
      <c r="F183">
        <v>102</v>
      </c>
    </row>
    <row r="184" spans="1:6" ht="15">
      <c r="A184" t="str">
        <f>'Смета+ Неучт. Строителей 50-А'!A61</f>
        <v>Земляные работы, выполняемые:механизированным способом. ремонт (1)</v>
      </c>
      <c r="B184">
        <v>42</v>
      </c>
      <c r="C184">
        <v>1062</v>
      </c>
      <c r="D184">
        <v>0</v>
      </c>
      <c r="E184">
        <v>0</v>
      </c>
      <c r="F184">
        <v>104</v>
      </c>
    </row>
    <row r="185" spans="1:6" ht="15">
      <c r="A185" t="str">
        <f>'Смета+ Неучт. Строителей 50-А'!A62</f>
        <v>Накладные расходы</v>
      </c>
      <c r="B185">
        <v>42</v>
      </c>
      <c r="C185">
        <v>1063</v>
      </c>
      <c r="D185">
        <v>0</v>
      </c>
      <c r="E185">
        <v>0</v>
      </c>
      <c r="F185">
        <v>102</v>
      </c>
    </row>
    <row r="186" spans="1:6" ht="15">
      <c r="A186" s="6">
        <f>'Смета+ Неучт. Строителей 50-А'!U62</f>
        <v>0.86</v>
      </c>
      <c r="B186">
        <v>42</v>
      </c>
      <c r="C186">
        <v>1063</v>
      </c>
      <c r="D186">
        <v>1</v>
      </c>
      <c r="E186">
        <v>0</v>
      </c>
      <c r="F186">
        <v>102</v>
      </c>
    </row>
    <row r="187" spans="1:6" ht="15">
      <c r="A187" t="str">
        <f>'Смета+ Неучт. Строителей 50-А'!A63</f>
        <v>Сметная прибыль</v>
      </c>
      <c r="B187">
        <v>42</v>
      </c>
      <c r="C187">
        <v>1064</v>
      </c>
      <c r="D187">
        <v>0</v>
      </c>
      <c r="E187">
        <v>0</v>
      </c>
      <c r="F187">
        <v>102</v>
      </c>
    </row>
    <row r="188" spans="1:6" ht="15">
      <c r="A188" s="6">
        <f>'Смета+ Неучт. Строителей 50-А'!U63</f>
        <v>0.43</v>
      </c>
      <c r="B188">
        <v>42</v>
      </c>
      <c r="C188">
        <v>1064</v>
      </c>
      <c r="D188">
        <v>1</v>
      </c>
      <c r="E188">
        <v>0</v>
      </c>
      <c r="F188">
        <v>102</v>
      </c>
    </row>
    <row r="189" spans="1:6" ht="15">
      <c r="A189" t="str">
        <f>'Смета+ Неучт. Строителей 50-А'!A64</f>
        <v>Итого Накладные расходы</v>
      </c>
      <c r="B189">
        <v>42</v>
      </c>
      <c r="C189">
        <v>1065</v>
      </c>
      <c r="D189">
        <v>0</v>
      </c>
      <c r="E189">
        <v>0</v>
      </c>
      <c r="F189">
        <v>102</v>
      </c>
    </row>
    <row r="190" spans="1:6" ht="15">
      <c r="A190">
        <f>'Смета+ Неучт. Строителей 50-А'!U64</f>
        <v>1</v>
      </c>
      <c r="B190">
        <v>42</v>
      </c>
      <c r="C190">
        <v>1065</v>
      </c>
      <c r="D190">
        <v>1</v>
      </c>
      <c r="E190">
        <v>0</v>
      </c>
      <c r="F190">
        <v>102</v>
      </c>
    </row>
    <row r="191" spans="1:6" ht="15">
      <c r="A191" t="str">
        <f>'Смета+ Неучт. Строителей 50-А'!A65</f>
        <v>Итого Сметная прибыль</v>
      </c>
      <c r="B191">
        <v>42</v>
      </c>
      <c r="C191">
        <v>1066</v>
      </c>
      <c r="D191">
        <v>0</v>
      </c>
      <c r="E191">
        <v>0</v>
      </c>
      <c r="F191">
        <v>102</v>
      </c>
    </row>
    <row r="192" spans="1:6" ht="15">
      <c r="A192">
        <f>'Смета+ Неучт. Строителей 50-А'!U65</f>
        <v>1</v>
      </c>
      <c r="B192">
        <v>42</v>
      </c>
      <c r="C192">
        <v>1066</v>
      </c>
      <c r="D192">
        <v>1</v>
      </c>
      <c r="E192">
        <v>0</v>
      </c>
      <c r="F192">
        <v>102</v>
      </c>
    </row>
    <row r="193" spans="1:6" ht="15">
      <c r="A193" t="str">
        <f>'Смета+ Неучт. Строителей 50-А'!A66</f>
        <v>Итого</v>
      </c>
      <c r="B193">
        <v>42</v>
      </c>
      <c r="C193">
        <v>1067</v>
      </c>
      <c r="D193">
        <v>0</v>
      </c>
      <c r="E193">
        <v>0</v>
      </c>
      <c r="F193">
        <v>103</v>
      </c>
    </row>
    <row r="194" spans="1:6" ht="15">
      <c r="A194">
        <f>'Смета+ Неучт. Строителей 50-А'!U66</f>
        <v>0</v>
      </c>
      <c r="B194">
        <v>42</v>
      </c>
      <c r="C194">
        <v>1067</v>
      </c>
      <c r="D194">
        <v>1</v>
      </c>
      <c r="E194">
        <v>0</v>
      </c>
      <c r="F194">
        <v>103</v>
      </c>
    </row>
    <row r="195" spans="1:6" ht="15">
      <c r="A195" t="str">
        <f>'Смета+ Неучт. Строителей 50-А'!A67</f>
        <v>Индекс СМР</v>
      </c>
      <c r="B195">
        <v>42</v>
      </c>
      <c r="C195">
        <v>1068</v>
      </c>
      <c r="D195">
        <v>0</v>
      </c>
      <c r="E195">
        <v>0</v>
      </c>
      <c r="F195">
        <v>102</v>
      </c>
    </row>
    <row r="196" spans="1:6" ht="15">
      <c r="A196" s="6">
        <f>'Смета+ Неучт. Строителей 50-А'!U67</f>
        <v>4.91</v>
      </c>
      <c r="B196">
        <v>42</v>
      </c>
      <c r="C196">
        <v>1068</v>
      </c>
      <c r="D196">
        <v>1</v>
      </c>
      <c r="E196">
        <v>0</v>
      </c>
      <c r="F196">
        <v>102</v>
      </c>
    </row>
    <row r="197" spans="1:6" ht="15">
      <c r="A197" t="str">
        <f>'Смета+ Неучт. Строителей 50-А'!A68</f>
        <v>Итого</v>
      </c>
      <c r="B197">
        <v>42</v>
      </c>
      <c r="C197">
        <v>1069</v>
      </c>
      <c r="D197">
        <v>0</v>
      </c>
      <c r="E197">
        <v>0</v>
      </c>
      <c r="F197">
        <v>103</v>
      </c>
    </row>
    <row r="198" spans="1:6" ht="15">
      <c r="A198">
        <f>'Смета+ Неучт. Строителей 50-А'!U68</f>
        <v>0</v>
      </c>
      <c r="B198">
        <v>42</v>
      </c>
      <c r="C198">
        <v>1069</v>
      </c>
      <c r="D198">
        <v>1</v>
      </c>
      <c r="E198">
        <v>0</v>
      </c>
      <c r="F198">
        <v>103</v>
      </c>
    </row>
    <row r="199" spans="1:6" ht="15">
      <c r="A199" t="str">
        <f>'Смета+ Неучт. Строителей 50-А'!A69</f>
        <v>Временные здания и сооружения</v>
      </c>
      <c r="B199">
        <v>42</v>
      </c>
      <c r="C199">
        <v>1070</v>
      </c>
      <c r="D199">
        <v>0</v>
      </c>
      <c r="E199">
        <v>0</v>
      </c>
      <c r="F199">
        <v>102</v>
      </c>
    </row>
    <row r="200" spans="1:6" ht="15">
      <c r="A200">
        <f>'Смета+ Неучт. Строителей 50-А'!U69</f>
        <v>0</v>
      </c>
      <c r="B200">
        <v>42</v>
      </c>
      <c r="C200">
        <v>1070</v>
      </c>
      <c r="D200">
        <v>1</v>
      </c>
      <c r="E200">
        <v>0</v>
      </c>
      <c r="F200">
        <v>102</v>
      </c>
    </row>
    <row r="201" spans="1:6" ht="15">
      <c r="A201" t="str">
        <f>'Смета+ Неучт. Строителей 50-А'!A70</f>
        <v>Итого</v>
      </c>
      <c r="B201">
        <v>42</v>
      </c>
      <c r="C201">
        <v>1071</v>
      </c>
      <c r="D201">
        <v>0</v>
      </c>
      <c r="E201">
        <v>0</v>
      </c>
      <c r="F201">
        <v>103</v>
      </c>
    </row>
    <row r="202" spans="1:6" ht="15">
      <c r="A202">
        <f>'Смета+ Неучт. Строителей 50-А'!U70</f>
        <v>0</v>
      </c>
      <c r="B202">
        <v>42</v>
      </c>
      <c r="C202">
        <v>1071</v>
      </c>
      <c r="D202">
        <v>1</v>
      </c>
      <c r="E202">
        <v>0</v>
      </c>
      <c r="F202">
        <v>103</v>
      </c>
    </row>
    <row r="203" spans="1:6" ht="15">
      <c r="A203" t="str">
        <f>'Смета+ Неучт. Строителей 50-А'!A71</f>
        <v>Зимнее удорожание</v>
      </c>
      <c r="B203">
        <v>42</v>
      </c>
      <c r="C203">
        <v>1072</v>
      </c>
      <c r="D203">
        <v>0</v>
      </c>
      <c r="E203">
        <v>0</v>
      </c>
      <c r="F203">
        <v>102</v>
      </c>
    </row>
    <row r="204" spans="1:6" ht="15">
      <c r="A204">
        <f>'Смета+ Неучт. Строителей 50-А'!U71</f>
        <v>0</v>
      </c>
      <c r="B204">
        <v>42</v>
      </c>
      <c r="C204">
        <v>1072</v>
      </c>
      <c r="D204">
        <v>1</v>
      </c>
      <c r="E204">
        <v>0</v>
      </c>
      <c r="F204">
        <v>102</v>
      </c>
    </row>
    <row r="205" spans="1:6" ht="15">
      <c r="A205" t="str">
        <f>'Смета+ Неучт. Строителей 50-А'!A72</f>
        <v>Итого</v>
      </c>
      <c r="B205">
        <v>42</v>
      </c>
      <c r="C205">
        <v>1073</v>
      </c>
      <c r="D205">
        <v>0</v>
      </c>
      <c r="E205">
        <v>0</v>
      </c>
      <c r="F205">
        <v>103</v>
      </c>
    </row>
    <row r="206" spans="1:6" ht="15">
      <c r="A206">
        <f>'Смета+ Неучт. Строителей 50-А'!U72</f>
        <v>0</v>
      </c>
      <c r="B206">
        <v>42</v>
      </c>
      <c r="C206">
        <v>1073</v>
      </c>
      <c r="D206">
        <v>1</v>
      </c>
      <c r="E206">
        <v>0</v>
      </c>
      <c r="F206">
        <v>103</v>
      </c>
    </row>
    <row r="207" spans="1:6" ht="15">
      <c r="A207" t="str">
        <f>'Смета+ Неучт. Строителей 50-А'!A73</f>
        <v>Непредвиденные расходы</v>
      </c>
      <c r="B207">
        <v>42</v>
      </c>
      <c r="C207">
        <v>1074</v>
      </c>
      <c r="D207">
        <v>0</v>
      </c>
      <c r="E207">
        <v>0</v>
      </c>
      <c r="F207">
        <v>102</v>
      </c>
    </row>
    <row r="208" spans="1:6" ht="15">
      <c r="A208">
        <f>'Смета+ Неучт. Строителей 50-А'!U73</f>
        <v>0</v>
      </c>
      <c r="B208">
        <v>42</v>
      </c>
      <c r="C208">
        <v>1074</v>
      </c>
      <c r="D208">
        <v>1</v>
      </c>
      <c r="E208">
        <v>0</v>
      </c>
      <c r="F208">
        <v>102</v>
      </c>
    </row>
    <row r="209" spans="1:6" ht="15">
      <c r="A209" t="str">
        <f>'Смета+ Неучт. Строителей 50-А'!A74</f>
        <v>Итого</v>
      </c>
      <c r="B209">
        <v>42</v>
      </c>
      <c r="C209">
        <v>1075</v>
      </c>
      <c r="D209">
        <v>0</v>
      </c>
      <c r="E209">
        <v>0</v>
      </c>
      <c r="F209">
        <v>103</v>
      </c>
    </row>
    <row r="210" spans="1:6" ht="15">
      <c r="A210">
        <f>'Смета+ Неучт. Строителей 50-А'!U74</f>
        <v>0</v>
      </c>
      <c r="B210">
        <v>42</v>
      </c>
      <c r="C210">
        <v>1075</v>
      </c>
      <c r="D210">
        <v>1</v>
      </c>
      <c r="E210">
        <v>0</v>
      </c>
      <c r="F210">
        <v>103</v>
      </c>
    </row>
    <row r="211" spans="1:6" ht="15">
      <c r="A211" t="str">
        <f>'Смета+ Неучт. Строителей 50-А'!A75</f>
        <v>НДС</v>
      </c>
      <c r="B211">
        <v>42</v>
      </c>
      <c r="C211">
        <v>1076</v>
      </c>
      <c r="D211">
        <v>0</v>
      </c>
      <c r="E211">
        <v>0</v>
      </c>
      <c r="F211">
        <v>102</v>
      </c>
    </row>
    <row r="212" spans="1:6" ht="15">
      <c r="A212" s="12">
        <f>'Смета+ Неучт. Строителей 50-А'!U75</f>
        <v>0.18</v>
      </c>
      <c r="B212">
        <v>42</v>
      </c>
      <c r="C212">
        <v>1076</v>
      </c>
      <c r="D212">
        <v>1</v>
      </c>
      <c r="E212">
        <v>0</v>
      </c>
      <c r="F212">
        <v>102</v>
      </c>
    </row>
    <row r="213" spans="1:6" ht="15">
      <c r="A213" t="str">
        <f>'Смета+ Неучт. Строителей 50-А'!A76</f>
        <v>Итого</v>
      </c>
      <c r="B213">
        <v>42</v>
      </c>
      <c r="C213">
        <v>1077</v>
      </c>
      <c r="D213">
        <v>0</v>
      </c>
      <c r="E213">
        <v>0</v>
      </c>
      <c r="F213">
        <v>103</v>
      </c>
    </row>
    <row r="214" spans="1:6" ht="15">
      <c r="A214">
        <f>'Смета+ Неучт. Строителей 50-А'!U76</f>
        <v>0</v>
      </c>
      <c r="B214">
        <v>42</v>
      </c>
      <c r="C214">
        <v>1077</v>
      </c>
      <c r="D214">
        <v>1</v>
      </c>
      <c r="E214">
        <v>0</v>
      </c>
      <c r="F214">
        <v>103</v>
      </c>
    </row>
    <row r="215" spans="1:6" ht="15">
      <c r="A215" t="str">
        <f>'Смета+ Неучт. Строителей 50-А'!A90</f>
        <v>№ п/п</v>
      </c>
      <c r="B215">
        <v>42</v>
      </c>
      <c r="C215">
        <v>1080</v>
      </c>
      <c r="D215">
        <v>0</v>
      </c>
      <c r="E215">
        <v>0</v>
      </c>
      <c r="F215">
        <v>1600</v>
      </c>
    </row>
    <row r="216" spans="1:6" ht="15">
      <c r="A216" t="str">
        <f>'Смета+ Неучт. Строителей 50-А'!C90</f>
        <v>Шифр и номер позиции норматива</v>
      </c>
      <c r="B216">
        <v>42</v>
      </c>
      <c r="C216">
        <v>1080</v>
      </c>
      <c r="D216">
        <v>1</v>
      </c>
      <c r="E216">
        <v>0</v>
      </c>
      <c r="F216">
        <v>1600</v>
      </c>
    </row>
    <row r="217" spans="1:6" ht="15">
      <c r="A217" t="str">
        <f>'Смета+ Неучт. Строителей 50-А'!D90</f>
        <v>Наименование работ и затрат</v>
      </c>
      <c r="B217">
        <v>42</v>
      </c>
      <c r="C217">
        <v>1080</v>
      </c>
      <c r="D217">
        <v>2</v>
      </c>
      <c r="E217">
        <v>0</v>
      </c>
      <c r="F217">
        <v>1600</v>
      </c>
    </row>
    <row r="218" spans="1:6" ht="15">
      <c r="A218" t="str">
        <f>'Смета+ Неучт. Строителей 50-А'!H90</f>
        <v>Количество</v>
      </c>
      <c r="B218">
        <v>42</v>
      </c>
      <c r="C218">
        <v>1080</v>
      </c>
      <c r="D218">
        <v>3</v>
      </c>
      <c r="E218">
        <v>0</v>
      </c>
      <c r="F218">
        <v>1600</v>
      </c>
    </row>
    <row r="219" spans="1:6" ht="15">
      <c r="A219" t="str">
        <f>'Смета+ Неучт. Строителей 50-А'!H92</f>
        <v>ед. изм.</v>
      </c>
      <c r="B219">
        <v>42</v>
      </c>
      <c r="C219">
        <v>1080</v>
      </c>
      <c r="D219">
        <v>4</v>
      </c>
      <c r="E219">
        <v>0</v>
      </c>
      <c r="F219">
        <v>1600</v>
      </c>
    </row>
    <row r="220" spans="1:6" ht="15">
      <c r="A220" t="str">
        <f>'Смета+ Неучт. Строителей 50-А'!L90</f>
        <v>Стоимость на единицу, руб</v>
      </c>
      <c r="B220">
        <v>42</v>
      </c>
      <c r="C220">
        <v>1080</v>
      </c>
      <c r="D220">
        <v>5</v>
      </c>
      <c r="E220">
        <v>0</v>
      </c>
      <c r="F220">
        <v>1600</v>
      </c>
    </row>
    <row r="221" spans="1:6" ht="15">
      <c r="A221" t="str">
        <f>'Смета+ Неучт. Строителей 50-А'!L91</f>
        <v>Всего</v>
      </c>
      <c r="B221">
        <v>42</v>
      </c>
      <c r="C221">
        <v>1080</v>
      </c>
      <c r="D221">
        <v>6</v>
      </c>
      <c r="E221">
        <v>0</v>
      </c>
      <c r="F221">
        <v>1600</v>
      </c>
    </row>
    <row r="222" spans="1:6" ht="15">
      <c r="A222" t="str">
        <f>'Смета+ Неучт. Строителей 50-А'!L93</f>
        <v>Основной зарплаты</v>
      </c>
      <c r="B222">
        <v>42</v>
      </c>
      <c r="C222">
        <v>1080</v>
      </c>
      <c r="D222">
        <v>7</v>
      </c>
      <c r="E222">
        <v>0</v>
      </c>
      <c r="F222">
        <v>1600</v>
      </c>
    </row>
    <row r="223" spans="1:6" ht="15">
      <c r="A223" t="str">
        <f>'Смета+ Неучт. Строителей 50-А'!N91</f>
        <v>Экспл. машин</v>
      </c>
      <c r="B223">
        <v>42</v>
      </c>
      <c r="C223">
        <v>1080</v>
      </c>
      <c r="D223">
        <v>8</v>
      </c>
      <c r="E223">
        <v>0</v>
      </c>
      <c r="F223">
        <v>1600</v>
      </c>
    </row>
    <row r="224" spans="1:6" ht="15">
      <c r="A224" t="str">
        <f>'Смета+ Неучт. Строителей 50-А'!N93</f>
        <v>В т.ч. зарплаты</v>
      </c>
      <c r="B224">
        <v>42</v>
      </c>
      <c r="C224">
        <v>1080</v>
      </c>
      <c r="D224">
        <v>9</v>
      </c>
      <c r="E224">
        <v>0</v>
      </c>
      <c r="F224">
        <v>1600</v>
      </c>
    </row>
    <row r="225" spans="1:6" ht="15">
      <c r="A225" t="str">
        <f>'Смета+ Неучт. Строителей 50-А'!Q90</f>
        <v>Общая стоимость, руб.</v>
      </c>
      <c r="B225">
        <v>42</v>
      </c>
      <c r="C225">
        <v>1080</v>
      </c>
      <c r="D225">
        <v>10</v>
      </c>
      <c r="E225">
        <v>0</v>
      </c>
      <c r="F225">
        <v>1600</v>
      </c>
    </row>
    <row r="226" spans="1:6" ht="15">
      <c r="A226" t="str">
        <f>'Смета+ Неучт. Строителей 50-А'!Q91</f>
        <v>Всего</v>
      </c>
      <c r="B226">
        <v>42</v>
      </c>
      <c r="C226">
        <v>1080</v>
      </c>
      <c r="D226">
        <v>11</v>
      </c>
      <c r="E226">
        <v>0</v>
      </c>
      <c r="F226">
        <v>1600</v>
      </c>
    </row>
    <row r="227" spans="1:6" ht="15">
      <c r="A227" t="str">
        <f>'Смета+ Неучт. Строителей 50-А'!T91</f>
        <v>Основной зарплаты</v>
      </c>
      <c r="B227">
        <v>42</v>
      </c>
      <c r="C227">
        <v>1080</v>
      </c>
      <c r="D227">
        <v>12</v>
      </c>
      <c r="E227">
        <v>0</v>
      </c>
      <c r="F227">
        <v>1600</v>
      </c>
    </row>
    <row r="228" spans="1:6" ht="15">
      <c r="A228" t="str">
        <f>'Смета+ Неучт. Строителей 50-А'!X91</f>
        <v>Экспл. машин</v>
      </c>
      <c r="B228">
        <v>42</v>
      </c>
      <c r="C228">
        <v>1080</v>
      </c>
      <c r="D228">
        <v>13</v>
      </c>
      <c r="E228">
        <v>0</v>
      </c>
      <c r="F228">
        <v>1600</v>
      </c>
    </row>
    <row r="229" spans="1:6" ht="15">
      <c r="A229" t="str">
        <f>'Смета+ Неучт. Строителей 50-А'!X93</f>
        <v>В т.ч. зарплаты</v>
      </c>
      <c r="B229">
        <v>42</v>
      </c>
      <c r="C229">
        <v>1080</v>
      </c>
      <c r="D229">
        <v>14</v>
      </c>
      <c r="E229">
        <v>0</v>
      </c>
      <c r="F229">
        <v>1600</v>
      </c>
    </row>
    <row r="230" spans="1:6" ht="15">
      <c r="A230" t="str">
        <f>'Смета+ Неучт. Строителей 50-А'!Z90</f>
        <v>Затраты труда рабочих, чел.-ч. не занят. обсл. машин</v>
      </c>
      <c r="B230">
        <v>42</v>
      </c>
      <c r="C230">
        <v>1080</v>
      </c>
      <c r="D230">
        <v>15</v>
      </c>
      <c r="E230">
        <v>0</v>
      </c>
      <c r="F230">
        <v>1600</v>
      </c>
    </row>
    <row r="231" spans="1:6" ht="15">
      <c r="A231" t="str">
        <f>'Смета+ Неучт. Строителей 50-А'!Z91</f>
        <v>обслуживающ. машины</v>
      </c>
      <c r="B231">
        <v>42</v>
      </c>
      <c r="C231">
        <v>1080</v>
      </c>
      <c r="D231">
        <v>16</v>
      </c>
      <c r="E231">
        <v>0</v>
      </c>
      <c r="F231">
        <v>1600</v>
      </c>
    </row>
    <row r="232" spans="1:6" ht="15">
      <c r="A232" t="str">
        <f>'Смета+ Неучт. Строителей 50-А'!Z93</f>
        <v>На един.</v>
      </c>
      <c r="B232">
        <v>42</v>
      </c>
      <c r="C232">
        <v>1080</v>
      </c>
      <c r="D232">
        <v>17</v>
      </c>
      <c r="E232">
        <v>0</v>
      </c>
      <c r="F232">
        <v>1600</v>
      </c>
    </row>
    <row r="233" spans="1:6" ht="15">
      <c r="A233" t="str">
        <f>'Смета+ Неучт. Строителей 50-А'!AC93</f>
        <v>Всего</v>
      </c>
      <c r="B233">
        <v>42</v>
      </c>
      <c r="C233">
        <v>1080</v>
      </c>
      <c r="D233">
        <v>18</v>
      </c>
      <c r="E233">
        <v>0</v>
      </c>
      <c r="F233">
        <v>1600</v>
      </c>
    </row>
    <row r="234" spans="1:6" ht="15">
      <c r="A234">
        <f>'Смета+ Неучт. Строителей 50-А'!A96</f>
        <v>1</v>
      </c>
      <c r="B234">
        <v>42</v>
      </c>
      <c r="C234">
        <v>1085</v>
      </c>
      <c r="D234">
        <v>0</v>
      </c>
      <c r="E234">
        <v>0</v>
      </c>
      <c r="F234">
        <v>1608</v>
      </c>
    </row>
    <row r="235" spans="1:6" ht="15">
      <c r="A235" t="str">
        <f>'Смета+ Неучт. Строителей 50-А'!C96</f>
        <v>408-9181</v>
      </c>
      <c r="B235">
        <v>42</v>
      </c>
      <c r="C235">
        <v>1085</v>
      </c>
      <c r="D235">
        <v>1</v>
      </c>
      <c r="E235">
        <v>0</v>
      </c>
      <c r="F235">
        <v>1608</v>
      </c>
    </row>
    <row r="236" spans="1:6" ht="15">
      <c r="A236" t="str">
        <f>'Смета+ Неучт. Строителей 50-А'!D96</f>
        <v>Песчано-гравийная смесь или щебеночно-песчаная смесь оптимального гранулометрического состава</v>
      </c>
      <c r="B236">
        <v>42</v>
      </c>
      <c r="C236">
        <v>1085</v>
      </c>
      <c r="D236">
        <v>2</v>
      </c>
      <c r="E236">
        <v>0</v>
      </c>
      <c r="F236">
        <v>1608</v>
      </c>
    </row>
    <row r="237" spans="1:6" ht="15">
      <c r="A237" t="str">
        <f>'Смета+ Неучт. Строителей 50-А'!H97</f>
        <v>м3</v>
      </c>
      <c r="B237">
        <v>42</v>
      </c>
      <c r="C237">
        <v>1085</v>
      </c>
      <c r="D237">
        <v>3</v>
      </c>
      <c r="E237">
        <v>0</v>
      </c>
      <c r="F237">
        <v>1608</v>
      </c>
    </row>
    <row r="238" spans="1:6" ht="15">
      <c r="A238" s="7">
        <f>'Смета+ Неучт. Строителей 50-А'!H96</f>
        <v>90</v>
      </c>
      <c r="B238">
        <v>42</v>
      </c>
      <c r="C238">
        <v>1085</v>
      </c>
      <c r="D238">
        <v>4</v>
      </c>
      <c r="E238">
        <v>0</v>
      </c>
      <c r="F238">
        <v>1608</v>
      </c>
    </row>
    <row r="239" spans="1:6" ht="15">
      <c r="A239">
        <f>'Смета+ Неучт. Строителей 50-А'!L96</f>
        <v>347.628</v>
      </c>
      <c r="B239">
        <v>42</v>
      </c>
      <c r="C239">
        <v>1085</v>
      </c>
      <c r="D239">
        <v>5</v>
      </c>
      <c r="E239">
        <v>0</v>
      </c>
      <c r="F239">
        <v>1608</v>
      </c>
    </row>
    <row r="240" spans="1:6" ht="15">
      <c r="A240" s="7">
        <f>'Смета+ Неучт. Строителей 50-А'!N96</f>
        <v>60</v>
      </c>
      <c r="B240">
        <v>42</v>
      </c>
      <c r="C240">
        <v>1085</v>
      </c>
      <c r="D240">
        <v>6</v>
      </c>
      <c r="E240">
        <v>0</v>
      </c>
      <c r="F240">
        <v>1608</v>
      </c>
    </row>
    <row r="241" spans="1:6" ht="15">
      <c r="A241">
        <f>'Смета+ Неучт. Строителей 50-А'!A98</f>
        <v>2</v>
      </c>
      <c r="B241">
        <v>42</v>
      </c>
      <c r="C241">
        <v>1086</v>
      </c>
      <c r="D241">
        <v>0</v>
      </c>
      <c r="E241">
        <v>0</v>
      </c>
      <c r="F241">
        <v>1608</v>
      </c>
    </row>
    <row r="242" spans="1:6" ht="15">
      <c r="A242">
        <f>'Смета+ Неучт. Строителей 50-А'!C98</f>
        <v>0</v>
      </c>
      <c r="B242">
        <v>42</v>
      </c>
      <c r="C242">
        <v>1086</v>
      </c>
      <c r="D242">
        <v>1</v>
      </c>
      <c r="E242">
        <v>0</v>
      </c>
      <c r="F242">
        <v>1608</v>
      </c>
    </row>
    <row r="243" spans="1:6" ht="15">
      <c r="A243" t="str">
        <f>'Смета+ Неучт. Строителей 50-А'!D98</f>
        <v>Хоккейная коробка (фанера ламинированная). </v>
      </c>
      <c r="B243">
        <v>42</v>
      </c>
      <c r="C243">
        <v>1086</v>
      </c>
      <c r="D243">
        <v>2</v>
      </c>
      <c r="E243">
        <v>0</v>
      </c>
      <c r="F243">
        <v>1608</v>
      </c>
    </row>
    <row r="244" spans="1:6" ht="15">
      <c r="A244" t="str">
        <f>'Смета+ Неучт. Строителей 50-А'!H99</f>
        <v>шт.</v>
      </c>
      <c r="B244">
        <v>42</v>
      </c>
      <c r="C244">
        <v>1086</v>
      </c>
      <c r="D244">
        <v>3</v>
      </c>
      <c r="E244">
        <v>0</v>
      </c>
      <c r="F244">
        <v>1608</v>
      </c>
    </row>
    <row r="245" spans="1:6" ht="15">
      <c r="A245" s="7">
        <f>'Смета+ Неучт. Строителей 50-А'!H98</f>
        <v>1</v>
      </c>
      <c r="B245">
        <v>42</v>
      </c>
      <c r="C245">
        <v>1086</v>
      </c>
      <c r="D245">
        <v>4</v>
      </c>
      <c r="E245">
        <v>0</v>
      </c>
      <c r="F245">
        <v>1608</v>
      </c>
    </row>
    <row r="246" spans="1:6" ht="15">
      <c r="A246">
        <f>'Смета+ Неучт. Строителей 50-А'!L98</f>
        <v>948036.5970999999</v>
      </c>
      <c r="B246">
        <v>42</v>
      </c>
      <c r="C246">
        <v>1086</v>
      </c>
      <c r="D246">
        <v>5</v>
      </c>
      <c r="E246">
        <v>0</v>
      </c>
      <c r="F246">
        <v>1608</v>
      </c>
    </row>
    <row r="247" spans="1:6" ht="15">
      <c r="A247" s="7">
        <f>'Смета+ Неучт. Строителей 50-А'!N98</f>
        <v>163629.5</v>
      </c>
      <c r="B247">
        <v>42</v>
      </c>
      <c r="C247">
        <v>1086</v>
      </c>
      <c r="D247">
        <v>6</v>
      </c>
      <c r="E247">
        <v>0</v>
      </c>
      <c r="F247">
        <v>1608</v>
      </c>
    </row>
    <row r="248" spans="1:6" ht="15">
      <c r="A248">
        <f>'Смета+ Неучт. Строителей 50-А'!A100</f>
        <v>3</v>
      </c>
      <c r="B248">
        <v>42</v>
      </c>
      <c r="C248">
        <v>1087</v>
      </c>
      <c r="D248">
        <v>0</v>
      </c>
      <c r="E248">
        <v>0</v>
      </c>
      <c r="F248">
        <v>1608</v>
      </c>
    </row>
    <row r="249" spans="1:6" ht="15">
      <c r="A249">
        <f>'Смета+ Неучт. Строителей 50-А'!C100</f>
        <v>0</v>
      </c>
      <c r="B249">
        <v>42</v>
      </c>
      <c r="C249">
        <v>1087</v>
      </c>
      <c r="D249">
        <v>1</v>
      </c>
      <c r="E249">
        <v>0</v>
      </c>
      <c r="F249">
        <v>1608</v>
      </c>
    </row>
    <row r="250" spans="1:6" ht="15">
      <c r="A250" t="str">
        <f>'Смета+ Неучт. Строителей 50-А'!D100</f>
        <v>Стойка баскетбольная со щитом и сеткой, оцинкованная</v>
      </c>
      <c r="B250">
        <v>42</v>
      </c>
      <c r="C250">
        <v>1087</v>
      </c>
      <c r="D250">
        <v>2</v>
      </c>
      <c r="E250">
        <v>0</v>
      </c>
      <c r="F250">
        <v>1608</v>
      </c>
    </row>
    <row r="251" spans="1:6" ht="15">
      <c r="A251" t="str">
        <f>'Смета+ Неучт. Строителей 50-А'!H101</f>
        <v>шт.</v>
      </c>
      <c r="B251">
        <v>42</v>
      </c>
      <c r="C251">
        <v>1087</v>
      </c>
      <c r="D251">
        <v>3</v>
      </c>
      <c r="E251">
        <v>0</v>
      </c>
      <c r="F251">
        <v>1608</v>
      </c>
    </row>
    <row r="252" spans="1:6" ht="15">
      <c r="A252" s="7">
        <f>'Смета+ Неучт. Строителей 50-А'!H100</f>
        <v>1</v>
      </c>
      <c r="B252">
        <v>42</v>
      </c>
      <c r="C252">
        <v>1087</v>
      </c>
      <c r="D252">
        <v>4</v>
      </c>
      <c r="E252">
        <v>0</v>
      </c>
      <c r="F252">
        <v>1608</v>
      </c>
    </row>
    <row r="253" spans="1:6" ht="15">
      <c r="A253">
        <f>'Смета+ Неучт. Строителей 50-А'!L100</f>
        <v>13060.96334</v>
      </c>
      <c r="B253">
        <v>42</v>
      </c>
      <c r="C253">
        <v>1087</v>
      </c>
      <c r="D253">
        <v>5</v>
      </c>
      <c r="E253">
        <v>0</v>
      </c>
      <c r="F253">
        <v>1608</v>
      </c>
    </row>
    <row r="254" spans="1:6" ht="15">
      <c r="A254" s="7">
        <f>'Смета+ Неучт. Строителей 50-А'!N100</f>
        <v>2254.3</v>
      </c>
      <c r="B254">
        <v>42</v>
      </c>
      <c r="C254">
        <v>1087</v>
      </c>
      <c r="D254">
        <v>6</v>
      </c>
      <c r="E254">
        <v>0</v>
      </c>
      <c r="F254">
        <v>1608</v>
      </c>
    </row>
    <row r="255" spans="1:6" ht="15">
      <c r="A255">
        <f>'Смета+ Неучт. Строителей 50-А'!A102</f>
        <v>4</v>
      </c>
      <c r="B255">
        <v>42</v>
      </c>
      <c r="C255">
        <v>1088</v>
      </c>
      <c r="D255">
        <v>0</v>
      </c>
      <c r="E255">
        <v>0</v>
      </c>
      <c r="F255">
        <v>1608</v>
      </c>
    </row>
    <row r="256" spans="1:6" ht="15">
      <c r="A256">
        <f>'Смета+ Неучт. Строителей 50-А'!C102</f>
        <v>0</v>
      </c>
      <c r="B256">
        <v>42</v>
      </c>
      <c r="C256">
        <v>1088</v>
      </c>
      <c r="D256">
        <v>1</v>
      </c>
      <c r="E256">
        <v>0</v>
      </c>
      <c r="F256">
        <v>1608</v>
      </c>
    </row>
    <row r="257" spans="1:6" ht="15">
      <c r="A257" t="str">
        <f>'Смета+ Неучт. Строителей 50-А'!D102</f>
        <v>Хоккейные ворота (без сетки)</v>
      </c>
      <c r="B257">
        <v>42</v>
      </c>
      <c r="C257">
        <v>1088</v>
      </c>
      <c r="D257">
        <v>2</v>
      </c>
      <c r="E257">
        <v>0</v>
      </c>
      <c r="F257">
        <v>1608</v>
      </c>
    </row>
    <row r="258" spans="1:6" ht="15">
      <c r="A258" t="str">
        <f>'Смета+ Неучт. Строителей 50-А'!H103</f>
        <v>шт.</v>
      </c>
      <c r="B258">
        <v>42</v>
      </c>
      <c r="C258">
        <v>1088</v>
      </c>
      <c r="D258">
        <v>3</v>
      </c>
      <c r="E258">
        <v>0</v>
      </c>
      <c r="F258">
        <v>1608</v>
      </c>
    </row>
    <row r="259" spans="1:6" ht="15">
      <c r="A259" s="7">
        <f>'Смета+ Неучт. Строителей 50-А'!H102</f>
        <v>1</v>
      </c>
      <c r="B259">
        <v>42</v>
      </c>
      <c r="C259">
        <v>1088</v>
      </c>
      <c r="D259">
        <v>4</v>
      </c>
      <c r="E259">
        <v>0</v>
      </c>
      <c r="F259">
        <v>1608</v>
      </c>
    </row>
    <row r="260" spans="1:6" ht="15">
      <c r="A260" s="6">
        <f>'Смета+ Неучт. Строителей 50-А'!L102</f>
        <v>8306.976626</v>
      </c>
      <c r="B260">
        <v>42</v>
      </c>
      <c r="C260">
        <v>1088</v>
      </c>
      <c r="D260">
        <v>5</v>
      </c>
      <c r="E260">
        <v>0</v>
      </c>
      <c r="F260">
        <v>1608</v>
      </c>
    </row>
    <row r="261" spans="1:6" ht="15">
      <c r="A261" s="7">
        <f>'Смета+ Неучт. Строителей 50-А'!N102</f>
        <v>1433.77</v>
      </c>
      <c r="B261">
        <v>42</v>
      </c>
      <c r="C261">
        <v>1088</v>
      </c>
      <c r="D261">
        <v>6</v>
      </c>
      <c r="E261">
        <v>0</v>
      </c>
      <c r="F261">
        <v>1608</v>
      </c>
    </row>
    <row r="262" spans="1:6" ht="15">
      <c r="A262">
        <f>'Смета+ Неучт. Строителей 50-А'!A104</f>
        <v>5</v>
      </c>
      <c r="B262">
        <v>42</v>
      </c>
      <c r="C262">
        <v>1089</v>
      </c>
      <c r="D262">
        <v>0</v>
      </c>
      <c r="E262">
        <v>0</v>
      </c>
      <c r="F262">
        <v>1608</v>
      </c>
    </row>
    <row r="263" spans="1:6" ht="15">
      <c r="A263">
        <f>'Смета+ Неучт. Строителей 50-А'!C104</f>
        <v>0</v>
      </c>
      <c r="B263">
        <v>42</v>
      </c>
      <c r="C263">
        <v>1089</v>
      </c>
      <c r="D263">
        <v>1</v>
      </c>
      <c r="E263">
        <v>0</v>
      </c>
      <c r="F263">
        <v>1608</v>
      </c>
    </row>
    <row r="264" spans="1:6" ht="15">
      <c r="A264" t="str">
        <f>'Смета+ Неучт. Строителей 50-А'!D104</f>
        <v>Сетка для хоккейных ворот</v>
      </c>
      <c r="B264">
        <v>42</v>
      </c>
      <c r="C264">
        <v>1089</v>
      </c>
      <c r="D264">
        <v>2</v>
      </c>
      <c r="E264">
        <v>0</v>
      </c>
      <c r="F264">
        <v>1608</v>
      </c>
    </row>
    <row r="265" spans="1:6" ht="15">
      <c r="A265" t="str">
        <f>'Смета+ Неучт. Строителей 50-А'!H105</f>
        <v>шт.</v>
      </c>
      <c r="B265">
        <v>42</v>
      </c>
      <c r="C265">
        <v>1089</v>
      </c>
      <c r="D265">
        <v>3</v>
      </c>
      <c r="E265">
        <v>0</v>
      </c>
      <c r="F265">
        <v>1608</v>
      </c>
    </row>
    <row r="266" spans="1:6" ht="15">
      <c r="A266" s="7">
        <f>'Смета+ Неучт. Строителей 50-А'!H104</f>
        <v>1</v>
      </c>
      <c r="B266">
        <v>42</v>
      </c>
      <c r="C266">
        <v>1089</v>
      </c>
      <c r="D266">
        <v>4</v>
      </c>
      <c r="E266">
        <v>0</v>
      </c>
      <c r="F266">
        <v>1608</v>
      </c>
    </row>
    <row r="267" spans="1:6" ht="15">
      <c r="A267" s="6">
        <f>'Смета+ Неучт. Строителей 50-А'!L104</f>
        <v>1345.957678</v>
      </c>
      <c r="B267">
        <v>42</v>
      </c>
      <c r="C267">
        <v>1089</v>
      </c>
      <c r="D267">
        <v>5</v>
      </c>
      <c r="E267">
        <v>0</v>
      </c>
      <c r="F267">
        <v>1608</v>
      </c>
    </row>
    <row r="268" spans="1:6" ht="15">
      <c r="A268" s="7">
        <f>'Смета+ Неучт. Строителей 50-А'!N104</f>
        <v>232.31</v>
      </c>
      <c r="B268">
        <v>42</v>
      </c>
      <c r="C268">
        <v>1089</v>
      </c>
      <c r="D268">
        <v>6</v>
      </c>
      <c r="E268">
        <v>0</v>
      </c>
      <c r="F268">
        <v>1608</v>
      </c>
    </row>
    <row r="269" spans="1:6" ht="15">
      <c r="A269" t="str">
        <f>'Смета+ Неучт. Строителей 50-А'!A106</f>
        <v>ИТОГО:</v>
      </c>
      <c r="B269">
        <v>42</v>
      </c>
      <c r="C269">
        <v>1083</v>
      </c>
      <c r="D269">
        <v>0</v>
      </c>
      <c r="E269">
        <v>0</v>
      </c>
      <c r="F269">
        <v>1603</v>
      </c>
    </row>
    <row r="270" spans="1:6" ht="15">
      <c r="A270" t="str">
        <f>'Смета+ Неучт. Строителей 50-А'!A108</f>
        <v>СОСТАВИЛ</v>
      </c>
      <c r="B270">
        <v>42</v>
      </c>
      <c r="C270">
        <v>15</v>
      </c>
      <c r="D270">
        <v>0</v>
      </c>
      <c r="E270">
        <v>0</v>
      </c>
      <c r="F270">
        <v>2000</v>
      </c>
    </row>
    <row r="271" spans="1:6" ht="15">
      <c r="A271">
        <f>'Смета+ Неучт. Строителей 50-А'!E108</f>
        <v>0</v>
      </c>
      <c r="B271">
        <v>42</v>
      </c>
      <c r="C271">
        <v>15</v>
      </c>
      <c r="D271">
        <v>1</v>
      </c>
      <c r="E271">
        <v>0</v>
      </c>
      <c r="F271">
        <v>2000</v>
      </c>
    </row>
    <row r="272" spans="1:6" ht="15">
      <c r="A272">
        <f>'Смета+ Неучт. Строителей 50-А'!R108</f>
        <v>0</v>
      </c>
      <c r="B272">
        <v>42</v>
      </c>
      <c r="C272">
        <v>15</v>
      </c>
      <c r="D272">
        <v>2</v>
      </c>
      <c r="E272">
        <v>0</v>
      </c>
      <c r="F272">
        <v>2000</v>
      </c>
    </row>
    <row r="273" spans="1:6" ht="15">
      <c r="A273" t="str">
        <f>'Смета+ Неучт. Строителей 50-А'!A109</f>
        <v>ПРОВЕРИЛ</v>
      </c>
      <c r="B273">
        <v>42</v>
      </c>
      <c r="C273">
        <v>15</v>
      </c>
      <c r="D273">
        <v>3</v>
      </c>
      <c r="E273">
        <v>0</v>
      </c>
      <c r="F273">
        <v>2000</v>
      </c>
    </row>
    <row r="274" spans="1:6" ht="15">
      <c r="A274">
        <f>'Смета+ Неучт. Строителей 50-А'!E109</f>
        <v>0</v>
      </c>
      <c r="B274">
        <v>42</v>
      </c>
      <c r="C274">
        <v>15</v>
      </c>
      <c r="D274">
        <v>4</v>
      </c>
      <c r="E274">
        <v>0</v>
      </c>
      <c r="F274">
        <v>2000</v>
      </c>
    </row>
    <row r="275" spans="1:6" ht="15">
      <c r="A275">
        <f>'Смета+ Неучт. Строителей 50-А'!R109</f>
        <v>0</v>
      </c>
      <c r="B275">
        <v>42</v>
      </c>
      <c r="C275">
        <v>15</v>
      </c>
      <c r="D275">
        <v>5</v>
      </c>
      <c r="E275">
        <v>0</v>
      </c>
      <c r="F275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СтройГрад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gkh03</cp:lastModifiedBy>
  <cp:lastPrinted>2011-07-28T08:01:33Z</cp:lastPrinted>
  <dcterms:created xsi:type="dcterms:W3CDTF">2011-07-04T18:49:49Z</dcterms:created>
  <dcterms:modified xsi:type="dcterms:W3CDTF">2011-08-30T07:40:16Z</dcterms:modified>
  <cp:category/>
  <cp:version/>
  <cp:contentType/>
  <cp:contentStatus/>
</cp:coreProperties>
</file>